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mc:AlternateContent xmlns:mc="http://schemas.openxmlformats.org/markup-compatibility/2006">
    <mc:Choice Requires="x15">
      <x15ac:absPath xmlns:x15ac="http://schemas.microsoft.com/office/spreadsheetml/2010/11/ac" url="C:\Users\nagpt\Downloads\"/>
    </mc:Choice>
  </mc:AlternateContent>
  <xr:revisionPtr revIDLastSave="0" documentId="13_ncr:1_{6B4B41B1-056D-4EB8-98B0-D821DE1D1359}" xr6:coauthVersionLast="47" xr6:coauthVersionMax="47" xr10:uidLastSave="{00000000-0000-0000-0000-000000000000}"/>
  <bookViews>
    <workbookView xWindow="-120" yWindow="-120" windowWidth="29040" windowHeight="15720" xr2:uid="{00000000-000D-0000-FFFF-FFFF00000000}"/>
  </bookViews>
  <sheets>
    <sheet name="Instructions" sheetId="1" r:id="rId1"/>
    <sheet name="Participant Roster" sheetId="2" r:id="rId2"/>
    <sheet name="Club Attendance" sheetId="3" r:id="rId3"/>
    <sheet name="TOP Code Sheet" sheetId="4" r:id="rId4"/>
  </sheets>
  <definedNames>
    <definedName name="_xlnm._FilterDatabase" localSheetId="2" hidden="1">'Club Attendance'!$B$1:$BK$70</definedName>
    <definedName name="_xlnm._FilterDatabase" localSheetId="1" hidden="1">'Participant Roster'!$A$1:$L$84</definedName>
    <definedName name="BMS">'TOP Code Sheet'!$E$12:$E$50</definedName>
    <definedName name="CWO">'TOP Code Sheet'!$E$51:$E$99</definedName>
    <definedName name="FAC">'TOP Code Sheet'!$E$3:$E$11</definedName>
    <definedName name="LAM">'TOP Code Sheet'!$E$100:$E$142</definedName>
    <definedName name="Level">'TOP Code Sheet'!$G$3:$G$7</definedName>
    <definedName name="Other">'TOP Code Sheet'!$E$143</definedName>
    <definedName name="Z_46C67BC3_C245_4B43_BB25_878A3D208507_.wvu.Cols" localSheetId="3" hidden="1">'TOP Code Sheet'!$G:$G</definedName>
    <definedName name="Z_46C67BC3_C245_4B43_BB25_878A3D208507_.wvu.Rows" localSheetId="2" hidden="1">'Club Attendance'!$1:$6</definedName>
    <definedName name="Z_46C67BC3_C245_4B43_BB25_878A3D208507_.wvu.Rows" localSheetId="1" hidden="1">'Participant Roster'!$1:$24</definedName>
    <definedName name="Z_4D24CB44_565A_497D_A318_9445BC45EB03_.wvu.Cols" localSheetId="3" hidden="1">'TOP Code Sheet'!$G:$G</definedName>
    <definedName name="Z_4D24CB44_565A_497D_A318_9445BC45EB03_.wvu.Rows" localSheetId="2" hidden="1">'Club Attendance'!$1:$6</definedName>
    <definedName name="Z_4D24CB44_565A_497D_A318_9445BC45EB03_.wvu.Rows" localSheetId="1" hidden="1">'Participant Roster'!$1:$24</definedName>
  </definedNames>
  <calcPr calcId="191028"/>
  <customWorkbookViews>
    <customWorkbookView name="Redinger, William (MU-Student) - Personal View" guid="{4D24CB44-565A-497D-A318-9445BC45EB03}" mergeInterval="0" personalView="1" maximized="1" xWindow="-11" yWindow="-11" windowWidth="1942" windowHeight="1042" activeSheetId="1"/>
    <customWorkbookView name="Potts, Tracey A. - Personal View" guid="{46C67BC3-C245-4B43-BB25-878A3D208507}" mergeInterval="0" personalView="1" maximized="1" xWindow="-8" yWindow="-8" windowWidth="1296" windowHeight="696"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 l="1"/>
  <c r="E22" i="3"/>
  <c r="C21" i="3"/>
  <c r="C22" i="3"/>
  <c r="I36" i="2"/>
  <c r="I37" i="2"/>
  <c r="I38" i="2"/>
  <c r="I39" i="2"/>
  <c r="I40" i="2"/>
  <c r="I35" i="2"/>
  <c r="BD11" i="3" a="1"/>
  <c r="BD11" i="3" s="1"/>
  <c r="BD21" i="3" l="1" a="1"/>
  <c r="BD21" i="3" s="1"/>
  <c r="I43" i="2"/>
  <c r="I41" i="2"/>
  <c r="I42"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34" i="2"/>
  <c r="BD22" i="3" l="1" a="1"/>
  <c r="BD22" i="3" s="1"/>
  <c r="C23" i="3"/>
  <c r="BD23" i="3" s="1" a="1"/>
  <c r="BD23" i="3" s="1"/>
  <c r="C24" i="3"/>
  <c r="BD24" i="3" s="1" a="1"/>
  <c r="BD24" i="3" s="1"/>
  <c r="C25" i="3"/>
  <c r="BD25" i="3" s="1" a="1"/>
  <c r="BD25" i="3" s="1"/>
  <c r="C26" i="3"/>
  <c r="BD26" i="3" s="1" a="1"/>
  <c r="BD26" i="3" s="1"/>
  <c r="C27" i="3"/>
  <c r="BD27" i="3" s="1" a="1"/>
  <c r="BD27" i="3" s="1"/>
  <c r="C28" i="3"/>
  <c r="BD28" i="3" s="1" a="1"/>
  <c r="BD28" i="3" s="1"/>
  <c r="C29" i="3"/>
  <c r="BD29" i="3" s="1" a="1"/>
  <c r="BD29" i="3" s="1"/>
  <c r="C30" i="3"/>
  <c r="BD30" i="3" s="1" a="1"/>
  <c r="BD30" i="3" s="1"/>
  <c r="C31" i="3"/>
  <c r="BD31" i="3" s="1" a="1"/>
  <c r="BD31" i="3" s="1"/>
  <c r="C32" i="3"/>
  <c r="BD32" i="3" s="1" a="1"/>
  <c r="BD32" i="3" s="1"/>
  <c r="C33" i="3"/>
  <c r="BD33" i="3" s="1" a="1"/>
  <c r="BD33" i="3" s="1"/>
  <c r="C34" i="3"/>
  <c r="BD34" i="3" s="1" a="1"/>
  <c r="BD34" i="3" s="1"/>
  <c r="C35" i="3"/>
  <c r="BD35" i="3" s="1" a="1"/>
  <c r="BD35" i="3" s="1"/>
  <c r="C36" i="3"/>
  <c r="BD36" i="3" s="1" a="1"/>
  <c r="BD36" i="3" s="1"/>
  <c r="C37" i="3"/>
  <c r="BD37" i="3" s="1" a="1"/>
  <c r="BD37" i="3" s="1"/>
  <c r="C38" i="3"/>
  <c r="BD38" i="3" s="1" a="1"/>
  <c r="BD38" i="3" s="1"/>
  <c r="C39" i="3"/>
  <c r="BD39" i="3" s="1" a="1"/>
  <c r="BD39" i="3" s="1"/>
  <c r="C40" i="3"/>
  <c r="BD40" i="3" s="1" a="1"/>
  <c r="BD40" i="3" s="1"/>
  <c r="C41" i="3"/>
  <c r="BD41" i="3" s="1" a="1"/>
  <c r="BD41" i="3" s="1"/>
  <c r="C42" i="3"/>
  <c r="BD42" i="3" s="1" a="1"/>
  <c r="BD42" i="3" s="1"/>
  <c r="C43" i="3"/>
  <c r="BD43" i="3" s="1" a="1"/>
  <c r="BD43" i="3" s="1"/>
  <c r="C44" i="3"/>
  <c r="BD44" i="3" s="1" a="1"/>
  <c r="BD44" i="3" s="1"/>
  <c r="C45" i="3"/>
  <c r="BD45" i="3" s="1" a="1"/>
  <c r="BD45" i="3" s="1"/>
  <c r="C46" i="3"/>
  <c r="BD46" i="3" s="1" a="1"/>
  <c r="BD46" i="3" s="1"/>
  <c r="C47" i="3"/>
  <c r="BD47" i="3" s="1" a="1"/>
  <c r="BD47" i="3" s="1"/>
  <c r="C48" i="3"/>
  <c r="BD48" i="3" s="1" a="1"/>
  <c r="BD48" i="3" s="1"/>
  <c r="C49" i="3"/>
  <c r="BD49" i="3" s="1" a="1"/>
  <c r="BD49" i="3" s="1"/>
  <c r="C50" i="3"/>
  <c r="BD50" i="3" s="1" a="1"/>
  <c r="BD50" i="3" s="1"/>
  <c r="C51" i="3"/>
  <c r="BD51" i="3" s="1" a="1"/>
  <c r="BD51" i="3" s="1"/>
  <c r="C52" i="3"/>
  <c r="BD52" i="3" s="1" a="1"/>
  <c r="BD52" i="3" s="1"/>
  <c r="C53" i="3"/>
  <c r="BD53" i="3" s="1" a="1"/>
  <c r="BD53" i="3" s="1"/>
  <c r="C54" i="3"/>
  <c r="BD54" i="3" s="1" a="1"/>
  <c r="BD54" i="3" s="1"/>
  <c r="C55" i="3"/>
  <c r="BD55" i="3" s="1" a="1"/>
  <c r="BD55" i="3" s="1"/>
  <c r="C56" i="3"/>
  <c r="BD56" i="3" s="1" a="1"/>
  <c r="BD56" i="3" s="1"/>
  <c r="C57" i="3"/>
  <c r="BD57" i="3" s="1" a="1"/>
  <c r="BD57" i="3" s="1"/>
  <c r="C58" i="3"/>
  <c r="BD58" i="3" s="1" a="1"/>
  <c r="BD58" i="3" s="1"/>
  <c r="C59" i="3"/>
  <c r="BD59" i="3" s="1" a="1"/>
  <c r="BD59" i="3" s="1"/>
  <c r="C60" i="3"/>
  <c r="BD60" i="3" s="1" a="1"/>
  <c r="BD60" i="3" s="1"/>
  <c r="C61" i="3"/>
  <c r="BD61" i="3" s="1" a="1"/>
  <c r="BD61" i="3" s="1"/>
  <c r="C62" i="3"/>
  <c r="BD62" i="3" s="1" a="1"/>
  <c r="BD62" i="3" s="1"/>
  <c r="C63" i="3"/>
  <c r="BD63" i="3" s="1" a="1"/>
  <c r="BD63" i="3" s="1"/>
  <c r="C64" i="3"/>
  <c r="BD64" i="3" s="1" a="1"/>
  <c r="BD64" i="3" s="1"/>
  <c r="C65" i="3"/>
  <c r="BD65" i="3" s="1" a="1"/>
  <c r="BD65" i="3" s="1"/>
  <c r="C66" i="3"/>
  <c r="BD66" i="3" s="1" a="1"/>
  <c r="BD66" i="3" s="1"/>
  <c r="C67" i="3"/>
  <c r="BD67" i="3" s="1" a="1"/>
  <c r="BD67" i="3" s="1"/>
  <c r="C68" i="3"/>
  <c r="BD68" i="3" s="1" a="1"/>
  <c r="BD68" i="3" s="1"/>
  <c r="C69" i="3"/>
  <c r="BD69" i="3" s="1" a="1"/>
  <c r="BD69" i="3" s="1"/>
  <c r="C70" i="3"/>
  <c r="BD70" i="3" s="1" a="1"/>
  <c r="BD70" i="3" s="1"/>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BE21" i="3" l="1"/>
  <c r="BE42" i="3"/>
  <c r="BE33" i="3"/>
  <c r="BE40" i="3"/>
  <c r="BE55" i="3"/>
  <c r="BE47" i="3"/>
  <c r="BE39" i="3"/>
  <c r="BE31" i="3"/>
  <c r="BE70" i="3"/>
  <c r="BE62" i="3"/>
  <c r="BE54" i="3"/>
  <c r="BE46" i="3"/>
  <c r="BE38" i="3"/>
  <c r="BE30" i="3"/>
  <c r="BE69" i="3"/>
  <c r="BE61" i="3"/>
  <c r="BE53" i="3"/>
  <c r="BE45" i="3"/>
  <c r="BE37" i="3"/>
  <c r="BE29" i="3"/>
  <c r="BE68" i="3"/>
  <c r="BE60" i="3"/>
  <c r="BE52" i="3"/>
  <c r="BE44" i="3"/>
  <c r="BE36" i="3"/>
  <c r="BE28" i="3"/>
  <c r="BE50" i="3"/>
  <c r="BE57" i="3"/>
  <c r="BE48" i="3"/>
  <c r="BE63" i="3"/>
  <c r="BE67" i="3"/>
  <c r="BE59" i="3"/>
  <c r="BE51" i="3"/>
  <c r="BE43" i="3"/>
  <c r="BE35" i="3"/>
  <c r="BE27" i="3"/>
  <c r="BE26" i="3"/>
  <c r="BE25" i="3"/>
  <c r="BE66" i="3"/>
  <c r="BE41" i="3"/>
  <c r="BE32" i="3"/>
  <c r="BE24" i="3"/>
  <c r="BE34" i="3"/>
  <c r="BE49" i="3"/>
  <c r="BE56" i="3"/>
  <c r="BE23" i="3"/>
  <c r="BE64" i="3"/>
  <c r="BE22" i="3"/>
  <c r="BE58" i="3"/>
  <c r="BE65" i="3"/>
  <c r="BE11"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<sst xmlns="http://schemas.openxmlformats.org/spreadsheetml/2006/main" count="428" uniqueCount="416">
  <si>
    <t>TOP Attendance Log Instructions</t>
  </si>
  <si>
    <t>Overview:</t>
  </si>
  <si>
    <t>This tool is for recording TOP club and participant information, including:</t>
  </si>
  <si>
    <t>• Participant name, ID number, demographics, and program &amp; survey consent</t>
  </si>
  <si>
    <t>• Lessons, Meetings, and CSL hours</t>
  </si>
  <si>
    <t>• Participant attendance</t>
  </si>
  <si>
    <t xml:space="preserve">This attendance tool is designed to assist facilitators in submitting complete data to the MOTPP evaluation team. Please save the speadsheet so it can be submitted to the evaluation team. </t>
  </si>
  <si>
    <t>Creating Participant ID Numbers:</t>
  </si>
  <si>
    <t>In order to protect participant confidentiality, ID numbers are created that can be used instead of participant names on participant surveys. Prior to recording attendance, you must assign a unique 10-digit ID number to each participant. These numbers are created using the keypad below to change letters into numbers. Please use the following process to create a unique ID number for each participant in your club:</t>
  </si>
  <si>
    <r>
      <t xml:space="preserve">• Find the numbers which correspond with the first two letters of the participant's </t>
    </r>
    <r>
      <rPr>
        <u/>
        <sz val="11"/>
        <color theme="1"/>
        <rFont val="Calibri"/>
        <family val="2"/>
        <scheme val="minor"/>
      </rPr>
      <t>first</t>
    </r>
    <r>
      <rPr>
        <sz val="11"/>
        <color theme="1"/>
        <rFont val="Calibri"/>
        <family val="2"/>
        <scheme val="minor"/>
      </rPr>
      <t xml:space="preserve"> name. Use the number 1 in place of any missing letters.</t>
    </r>
  </si>
  <si>
    <r>
      <t xml:space="preserve">• Find the numbers which correspond with the first two letters of the participant's </t>
    </r>
    <r>
      <rPr>
        <u/>
        <sz val="11"/>
        <color theme="1"/>
        <rFont val="Calibri"/>
        <family val="2"/>
        <scheme val="minor"/>
      </rPr>
      <t>middle</t>
    </r>
    <r>
      <rPr>
        <sz val="11"/>
        <color theme="1"/>
        <rFont val="Calibri"/>
        <family val="2"/>
        <scheme val="minor"/>
      </rPr>
      <t xml:space="preserve"> name. Use the number 1 in place of any missing letters.</t>
    </r>
  </si>
  <si>
    <r>
      <t xml:space="preserve">• Find the numbers which correspond with the first </t>
    </r>
    <r>
      <rPr>
        <u/>
        <sz val="11"/>
        <color theme="1"/>
        <rFont val="Calibri"/>
        <family val="2"/>
        <scheme val="minor"/>
      </rPr>
      <t>six</t>
    </r>
    <r>
      <rPr>
        <sz val="11"/>
        <color theme="1"/>
        <rFont val="Calibri"/>
        <family val="2"/>
        <scheme val="minor"/>
      </rPr>
      <t xml:space="preserve"> letters of the participant's </t>
    </r>
    <r>
      <rPr>
        <u/>
        <sz val="11"/>
        <color theme="1"/>
        <rFont val="Calibri"/>
        <family val="2"/>
        <scheme val="minor"/>
      </rPr>
      <t>last</t>
    </r>
    <r>
      <rPr>
        <sz val="11"/>
        <color theme="1"/>
        <rFont val="Calibri"/>
        <family val="2"/>
        <scheme val="minor"/>
      </rPr>
      <t xml:space="preserve"> name. Use the number 1 in place of any missing letters.</t>
    </r>
  </si>
  <si>
    <r>
      <t xml:space="preserve">• </t>
    </r>
    <r>
      <rPr>
        <u/>
        <sz val="11"/>
        <color theme="1"/>
        <rFont val="Calibri"/>
        <family val="2"/>
        <scheme val="minor"/>
      </rPr>
      <t>Example</t>
    </r>
    <r>
      <rPr>
        <sz val="11"/>
        <color theme="1"/>
        <rFont val="Calibri"/>
        <family val="2"/>
        <scheme val="minor"/>
      </rPr>
      <t xml:space="preserve"> – George Washington: 43-11-927446</t>
    </r>
  </si>
  <si>
    <r>
      <t xml:space="preserve">• </t>
    </r>
    <r>
      <rPr>
        <u/>
        <sz val="11"/>
        <color theme="1"/>
        <rFont val="Calibri"/>
        <family val="2"/>
        <scheme val="minor"/>
      </rPr>
      <t>Example</t>
    </r>
    <r>
      <rPr>
        <sz val="11"/>
        <color theme="1"/>
        <rFont val="Calibri"/>
        <family val="2"/>
        <scheme val="minor"/>
      </rPr>
      <t xml:space="preserve"> – Jackie Roosevelt Robinson: 52-76-462467</t>
    </r>
  </si>
  <si>
    <r>
      <t xml:space="preserve">Recording participant data in the </t>
    </r>
    <r>
      <rPr>
        <b/>
        <u/>
        <sz val="11"/>
        <color theme="1"/>
        <rFont val="Calibri"/>
        <family val="2"/>
        <scheme val="minor"/>
      </rPr>
      <t>Participant Roster</t>
    </r>
    <r>
      <rPr>
        <b/>
        <sz val="11"/>
        <color theme="1"/>
        <rFont val="Calibri"/>
        <family val="2"/>
        <scheme val="minor"/>
      </rPr>
      <t>:</t>
    </r>
  </si>
  <si>
    <r>
      <t xml:space="preserve">Information about each participant is entered in the </t>
    </r>
    <r>
      <rPr>
        <u/>
        <sz val="11"/>
        <color theme="1"/>
        <rFont val="Calibri"/>
        <family val="2"/>
        <scheme val="minor"/>
      </rPr>
      <t>Participant Roster</t>
    </r>
    <r>
      <rPr>
        <sz val="11"/>
        <color theme="1"/>
        <rFont val="Calibri"/>
        <family val="2"/>
        <scheme val="minor"/>
      </rPr>
      <t xml:space="preserve"> worksheet, which can include records for up to 50 perticipants. Please do the following:</t>
    </r>
  </si>
  <si>
    <r>
      <rPr>
        <b/>
        <sz val="11"/>
        <color theme="1"/>
        <rFont val="Calibri"/>
        <family val="2"/>
        <scheme val="minor"/>
      </rPr>
      <t>(1)</t>
    </r>
    <r>
      <rPr>
        <sz val="11"/>
        <color theme="1"/>
        <rFont val="Calibri"/>
        <family val="2"/>
        <scheme val="minor"/>
      </rPr>
      <t xml:space="preserve"> In the Summary Information table in the top left corner of the worksheet, record the name of your contractor, the name of your club and program, and your first and last name. You must pick the name of your contractor from a dropdown menu by selecting its empty cell, clicking  the down arrow, and selecting your contractor from the list that appears.</t>
    </r>
  </si>
  <si>
    <r>
      <rPr>
        <b/>
        <sz val="11"/>
        <color theme="1"/>
        <rFont val="Calibri"/>
        <family val="2"/>
        <scheme val="minor"/>
      </rPr>
      <t>(2)</t>
    </r>
    <r>
      <rPr>
        <sz val="11"/>
        <color theme="1"/>
        <rFont val="Calibri"/>
        <family val="2"/>
        <scheme val="minor"/>
      </rPr>
      <t xml:space="preserve"> In the Participant Information table record the first, middle, and last names of all participants. Remember, this file should be kept confidential and secure. It should only be shared with other coordinators, co-facilitators, or the evaluation team. </t>
    </r>
  </si>
  <si>
    <r>
      <rPr>
        <b/>
        <sz val="11"/>
        <color theme="1"/>
        <rFont val="Calibri"/>
        <family val="2"/>
        <scheme val="minor"/>
      </rPr>
      <t>(3)</t>
    </r>
    <r>
      <rPr>
        <sz val="11"/>
        <color theme="1"/>
        <rFont val="Calibri"/>
        <family val="2"/>
        <scheme val="minor"/>
      </rPr>
      <t xml:space="preserve"> Record the participant ID numbers of all participants. Participant ID numbers must be entered in the format XX-XX-XXXXXX.</t>
    </r>
  </si>
  <si>
    <r>
      <rPr>
        <b/>
        <sz val="11"/>
        <color theme="1"/>
        <rFont val="Calibri"/>
        <family val="2"/>
        <scheme val="minor"/>
      </rPr>
      <t>(4)</t>
    </r>
    <r>
      <rPr>
        <sz val="11"/>
        <color theme="1"/>
        <rFont val="Calibri"/>
        <family val="2"/>
        <scheme val="minor"/>
      </rPr>
      <t xml:space="preserve"> Record the sex of the participant. This field also requires you to select from the dropdown menu.</t>
    </r>
  </si>
  <si>
    <r>
      <rPr>
        <b/>
        <sz val="11"/>
        <color theme="1"/>
        <rFont val="Calibri"/>
        <family val="2"/>
        <scheme val="minor"/>
      </rPr>
      <t>(5)</t>
    </r>
    <r>
      <rPr>
        <sz val="11"/>
        <color theme="1"/>
        <rFont val="Calibri"/>
        <family val="2"/>
        <scheme val="minor"/>
      </rPr>
      <t xml:space="preserve"> Record each participant's date of birth. Dates must be entered in the format XX/XX/XXXX. The participant age field will populate automatically based on the date you enter.</t>
    </r>
  </si>
  <si>
    <r>
      <rPr>
        <b/>
        <sz val="11"/>
        <color theme="1"/>
        <rFont val="Calibri"/>
        <family val="2"/>
        <scheme val="minor"/>
      </rPr>
      <t>(6)</t>
    </r>
    <r>
      <rPr>
        <sz val="11"/>
        <color theme="1"/>
        <rFont val="Calibri"/>
        <family val="2"/>
        <scheme val="minor"/>
      </rPr>
      <t xml:space="preserve"> Record each participant's program and survey consent. These fields must contain either "Yes" or "No", which you may select from the dropdown menu.</t>
    </r>
  </si>
  <si>
    <r>
      <rPr>
        <b/>
        <sz val="11"/>
        <color theme="1"/>
        <rFont val="Calibri"/>
        <family val="2"/>
        <scheme val="minor"/>
      </rPr>
      <t>(7)</t>
    </r>
    <r>
      <rPr>
        <sz val="11"/>
        <color theme="1"/>
        <rFont val="Calibri"/>
        <family val="2"/>
        <scheme val="minor"/>
      </rPr>
      <t xml:space="preserve"> Record the participant's status; whether the participant is active or inactive. If the participant is inactive, please use the drop down menu to select why they are inactive. </t>
    </r>
  </si>
  <si>
    <t>Remember to save your work.</t>
  </si>
  <si>
    <r>
      <t xml:space="preserve">Recording </t>
    </r>
    <r>
      <rPr>
        <b/>
        <u/>
        <sz val="11"/>
        <color theme="1"/>
        <rFont val="Calibri"/>
        <family val="2"/>
        <scheme val="minor"/>
      </rPr>
      <t>Club Attendance</t>
    </r>
    <r>
      <rPr>
        <b/>
        <sz val="11"/>
        <color theme="1"/>
        <rFont val="Calibri"/>
        <family val="2"/>
        <scheme val="minor"/>
      </rPr>
      <t>:</t>
    </r>
  </si>
  <si>
    <r>
      <t xml:space="preserve">Participant attendance data are entered in the </t>
    </r>
    <r>
      <rPr>
        <u/>
        <sz val="11"/>
        <color theme="1"/>
        <rFont val="Calibri"/>
        <family val="2"/>
        <scheme val="minor"/>
      </rPr>
      <t>Club Attendance</t>
    </r>
    <r>
      <rPr>
        <sz val="11"/>
        <color theme="1"/>
        <rFont val="Calibri"/>
        <family val="2"/>
        <scheme val="minor"/>
      </rPr>
      <t xml:space="preserve"> worksheet. Participant identification information will be populated into this worksheet automatically from the Participant Roster worksheet. To record attendance, please do the following:</t>
    </r>
  </si>
  <si>
    <r>
      <rPr>
        <b/>
        <sz val="11"/>
        <color theme="1"/>
        <rFont val="Calibri"/>
        <family val="2"/>
        <scheme val="minor"/>
      </rPr>
      <t>(1)</t>
    </r>
    <r>
      <rPr>
        <sz val="11"/>
        <color theme="1"/>
        <rFont val="Calibri"/>
        <family val="2"/>
        <scheme val="minor"/>
      </rPr>
      <t xml:space="preserve"> Starting in the Lesson, Meeting, and CSL Information table, select a session type. This field requires you to select from a dropdown menu.</t>
    </r>
  </si>
  <si>
    <r>
      <rPr>
        <b/>
        <sz val="11"/>
        <color theme="1"/>
        <rFont val="Calibri"/>
        <family val="2"/>
        <scheme val="minor"/>
      </rPr>
      <t>(2)</t>
    </r>
    <r>
      <rPr>
        <sz val="11"/>
        <color theme="1"/>
        <rFont val="Calibri"/>
        <family val="2"/>
        <scheme val="minor"/>
      </rPr>
      <t xml:space="preserve"> Next, indicate if the session was implemented virtually. This field requires you to select from a dropdown menu. Select "Yes" if the session </t>
    </r>
    <r>
      <rPr>
        <u/>
        <sz val="11"/>
        <color theme="1"/>
        <rFont val="Calibri"/>
        <family val="2"/>
        <scheme val="minor"/>
      </rPr>
      <t>was</t>
    </r>
    <r>
      <rPr>
        <sz val="11"/>
        <color theme="1"/>
        <rFont val="Calibri"/>
        <family val="2"/>
        <scheme val="minor"/>
      </rPr>
      <t xml:space="preserve"> virtual. Select "No" if the session </t>
    </r>
    <r>
      <rPr>
        <u/>
        <sz val="11"/>
        <color theme="1"/>
        <rFont val="Calibri"/>
        <family val="2"/>
        <scheme val="minor"/>
      </rPr>
      <t xml:space="preserve">was not </t>
    </r>
    <r>
      <rPr>
        <sz val="11"/>
        <color theme="1"/>
        <rFont val="Calibri"/>
        <family val="2"/>
        <scheme val="minor"/>
      </rPr>
      <t>virtual.</t>
    </r>
  </si>
  <si>
    <r>
      <rPr>
        <b/>
        <sz val="11"/>
        <color theme="1"/>
        <rFont val="Calibri"/>
        <family val="2"/>
        <scheme val="minor"/>
      </rPr>
      <t>(3)</t>
    </r>
    <r>
      <rPr>
        <sz val="11"/>
        <color theme="1"/>
        <rFont val="Calibri"/>
        <family val="2"/>
        <scheme val="minor"/>
      </rPr>
      <t xml:space="preserve"> If the session type is "Lesson Only" or "Lesson and CSL", select the TOP level and lesson code associated with the lesson. If you are unfamilliar with the TOP level or lesson codes, the </t>
    </r>
    <r>
      <rPr>
        <u/>
        <sz val="11"/>
        <color theme="1"/>
        <rFont val="Calibri"/>
        <family val="2"/>
        <scheme val="minor"/>
      </rPr>
      <t>TOP Code Sheet</t>
    </r>
    <r>
      <rPr>
        <sz val="11"/>
        <color theme="1"/>
        <rFont val="Calibri"/>
        <family val="2"/>
        <scheme val="minor"/>
      </rPr>
      <t xml:space="preserve"> contains a list of the TOP codes for all books and lessons in the TOP curriculum. PLEASE NOTE: if you change the TOP level code after having selected a TOP lesson code, the TOP lesson code will not reset, you will need to change it manually.</t>
    </r>
  </si>
  <si>
    <r>
      <rPr>
        <b/>
        <sz val="11"/>
        <color theme="1"/>
        <rFont val="Calibri"/>
        <family val="2"/>
        <scheme val="minor"/>
      </rPr>
      <t>(4)</t>
    </r>
    <r>
      <rPr>
        <sz val="11"/>
        <color theme="1"/>
        <rFont val="Calibri"/>
        <family val="2"/>
        <scheme val="minor"/>
      </rPr>
      <t xml:space="preserve"> Record the session's duration, in minutes.</t>
    </r>
  </si>
  <si>
    <r>
      <rPr>
        <b/>
        <sz val="11"/>
        <color theme="1"/>
        <rFont val="Calibri"/>
        <family val="2"/>
        <scheme val="minor"/>
      </rPr>
      <t>(5)</t>
    </r>
    <r>
      <rPr>
        <sz val="11"/>
        <color theme="1"/>
        <rFont val="Calibri"/>
        <family val="2"/>
        <scheme val="minor"/>
      </rPr>
      <t xml:space="preserve"> If the session type is "CSL Only", "Individual CSL", or "Lesson and CSL", record the duration of the CSL activity, in minutes.</t>
    </r>
  </si>
  <si>
    <r>
      <rPr>
        <b/>
        <sz val="11"/>
        <color theme="1"/>
        <rFont val="Calibri"/>
        <family val="2"/>
        <scheme val="minor"/>
      </rPr>
      <t>(6)</t>
    </r>
    <r>
      <rPr>
        <sz val="11"/>
        <color theme="1"/>
        <rFont val="Calibri"/>
        <family val="2"/>
        <scheme val="minor"/>
      </rPr>
      <t xml:space="preserve"> Record the date on which the session occurred. Dates must be entered in the format XX/XX/XXXX.</t>
    </r>
  </si>
  <si>
    <r>
      <rPr>
        <b/>
        <sz val="11"/>
        <color theme="1"/>
        <rFont val="Calibri"/>
        <family val="2"/>
        <scheme val="minor"/>
      </rPr>
      <t>(7)</t>
    </r>
    <r>
      <rPr>
        <sz val="11"/>
        <color theme="1"/>
        <rFont val="Calibri"/>
        <family val="2"/>
        <scheme val="minor"/>
      </rPr>
      <t xml:space="preserve"> Moving to the Attendance Information table, enter a "1" for each participant that attended a session. Enter a "0" if a participant did not attend a session.</t>
    </r>
  </si>
  <si>
    <r>
      <rPr>
        <b/>
        <sz val="11"/>
        <color theme="1"/>
        <rFont val="Calibri"/>
        <family val="2"/>
        <scheme val="minor"/>
      </rPr>
      <t>(8)</t>
    </r>
    <r>
      <rPr>
        <sz val="11"/>
        <color theme="1"/>
        <rFont val="Calibri"/>
        <family val="2"/>
        <scheme val="minor"/>
      </rPr>
      <t xml:space="preserve"> Note that the CSL hours each participant completed and whether the participant attended at least 75% of lessons is calculated automatically.</t>
    </r>
  </si>
  <si>
    <t>Questions or Technical Assistance:</t>
  </si>
  <si>
    <t>For questions or technical assistance in using this data recording tool, please contact the MOTPP evaluation team at:</t>
  </si>
  <si>
    <t>E-mail: motppevaluation@missouri.edu</t>
  </si>
  <si>
    <t>Student name (first, middle, last)</t>
  </si>
  <si>
    <t>Epworth Children and Family Services</t>
  </si>
  <si>
    <t>Male</t>
  </si>
  <si>
    <t>Yes</t>
  </si>
  <si>
    <t>Active</t>
  </si>
  <si>
    <t>ID number</t>
  </si>
  <si>
    <t>Firefly</t>
  </si>
  <si>
    <t>Female</t>
  </si>
  <si>
    <t>No</t>
  </si>
  <si>
    <t>Inactive (Teen dropped out of club)</t>
  </si>
  <si>
    <t>Gender</t>
  </si>
  <si>
    <t>Greater KC Linc</t>
  </si>
  <si>
    <t>Prefer to Not Respond</t>
  </si>
  <si>
    <t>Inactive (Teen dropped out of school)</t>
  </si>
  <si>
    <t>Birth date</t>
  </si>
  <si>
    <t>Henry County Health Department</t>
  </si>
  <si>
    <t>Inactive (Teen engaging in another activity)</t>
  </si>
  <si>
    <t>Age (auto-calculated from birthdate)</t>
  </si>
  <si>
    <t>Hickory County Health Department</t>
  </si>
  <si>
    <t>Inactive (Teen moved)</t>
  </si>
  <si>
    <t>Program Consent/Survey Consent</t>
  </si>
  <si>
    <t>Jackson County Health Department</t>
  </si>
  <si>
    <t>Inactive (Teen was asked to leave club due to attendance)</t>
  </si>
  <si>
    <t>Active (TOP only - drop down menu)</t>
  </si>
  <si>
    <t>Kennett School District</t>
  </si>
  <si>
    <t>Inactive (Teen was asked to leave club due to behavior)</t>
  </si>
  <si>
    <t>Lexington School District</t>
  </si>
  <si>
    <t>Madison County Health Department</t>
  </si>
  <si>
    <t>Mexico School District</t>
  </si>
  <si>
    <t>Mississippi County Health Department</t>
  </si>
  <si>
    <t>Morgan County R-I School District</t>
  </si>
  <si>
    <t>Morgan County R-II School District</t>
  </si>
  <si>
    <t>New Madrid County Health Department</t>
  </si>
  <si>
    <t>Pettis County Health Department</t>
  </si>
  <si>
    <t>Sheldon School District</t>
  </si>
  <si>
    <t>St. Francois County Health Department</t>
  </si>
  <si>
    <t>Stockton R-I</t>
  </si>
  <si>
    <t>The Community Partnership</t>
  </si>
  <si>
    <t>Washington County Health Department</t>
  </si>
  <si>
    <t>Winona R-III School District</t>
  </si>
  <si>
    <t>Summary Information</t>
  </si>
  <si>
    <t>Contractor Name (Select from drop down menu)</t>
  </si>
  <si>
    <t xml:space="preserve">Club/Program Name </t>
  </si>
  <si>
    <t>Facilitator Names</t>
  </si>
  <si>
    <t xml:space="preserve">Participant Information </t>
  </si>
  <si>
    <t>Enter the information for each participant in your club/program below</t>
  </si>
  <si>
    <t>Participant First Name</t>
  </si>
  <si>
    <t>Middle Name</t>
  </si>
  <si>
    <t>Last Name</t>
  </si>
  <si>
    <t>Participant ID Number (XX-XX-XXXXXX)</t>
  </si>
  <si>
    <t>Sex (Select from drop down menu)</t>
  </si>
  <si>
    <t>Date of Birth (MM/DD/YYYY)</t>
  </si>
  <si>
    <t>Age</t>
  </si>
  <si>
    <t>Does participant have program consent? (Yes or No)</t>
  </si>
  <si>
    <t>Does participant have survey consent? (Yes/No)</t>
  </si>
  <si>
    <t>Participant Status (Select from drop down menu)</t>
  </si>
  <si>
    <t>Tracey (Example)</t>
  </si>
  <si>
    <t>Tester (Example)</t>
  </si>
  <si>
    <t>87-11-837837</t>
  </si>
  <si>
    <t xml:space="preserve">For TOP we will need to separate level # and lesson # for wyman pulling </t>
  </si>
  <si>
    <t>CSL Only</t>
  </si>
  <si>
    <t>Individual CSL</t>
  </si>
  <si>
    <t>Lesson Only</t>
  </si>
  <si>
    <t>Lesson and CSL</t>
  </si>
  <si>
    <t>Club Meeting</t>
  </si>
  <si>
    <t>Lesson, Meeting, and CSL Information</t>
  </si>
  <si>
    <t>Lesson/Meeting/CSL #</t>
  </si>
  <si>
    <t>Total Number of Meetings</t>
  </si>
  <si>
    <t>Total Possible CSL minutes</t>
  </si>
  <si>
    <t>Session Type</t>
  </si>
  <si>
    <t>Level Number</t>
  </si>
  <si>
    <t>Lesson Number</t>
  </si>
  <si>
    <t>Duration (in minutes)</t>
  </si>
  <si>
    <t>Duration of CSL (in minutes)</t>
  </si>
  <si>
    <t>Date</t>
  </si>
  <si>
    <t>Attendance Information</t>
  </si>
  <si>
    <t>Mark "1" as appropriate in each cell below to identify participants who attended each session. Mark "0" for participants who did not attend.</t>
  </si>
  <si>
    <t>Participant</t>
  </si>
  <si>
    <t>Participant ID Number</t>
  </si>
  <si>
    <t>Attended 75%</t>
  </si>
  <si>
    <t>Club CSL Hours</t>
  </si>
  <si>
    <t>Curriculum Book</t>
  </si>
  <si>
    <t>Book Code (Level #)</t>
  </si>
  <si>
    <t>Lesson Title</t>
  </si>
  <si>
    <t>Lesson Code (Lesson #)</t>
  </si>
  <si>
    <t>Level # List</t>
  </si>
  <si>
    <t>Facilitation Guide</t>
  </si>
  <si>
    <t xml:space="preserve">FAC </t>
  </si>
  <si>
    <t>Foundational Introduction to TOP</t>
  </si>
  <si>
    <t>BEG-F1</t>
  </si>
  <si>
    <t>Foundational Setting Group Guidelines</t>
  </si>
  <si>
    <t>BEG-F2</t>
  </si>
  <si>
    <t>BMS</t>
  </si>
  <si>
    <t>Intermediate Introduction to TOP</t>
  </si>
  <si>
    <t>BEG-I1</t>
  </si>
  <si>
    <t>CWO</t>
  </si>
  <si>
    <t>Intermediate Setting Group Guidelines</t>
  </si>
  <si>
    <t>BEG-I2</t>
  </si>
  <si>
    <t>LAM</t>
  </si>
  <si>
    <t>Advanced Introduction to TOP</t>
  </si>
  <si>
    <t>BEG-A1</t>
  </si>
  <si>
    <t>Other</t>
  </si>
  <si>
    <t>Advanced Setting Group Guidelines</t>
  </si>
  <si>
    <t>BEG-A2</t>
  </si>
  <si>
    <t>Foundational Reflection on TOP</t>
  </si>
  <si>
    <t>END-F1</t>
  </si>
  <si>
    <t>Intermediate Reflection on TOP</t>
  </si>
  <si>
    <t>END-I1</t>
  </si>
  <si>
    <t>Advanced Reflection on TOP</t>
  </si>
  <si>
    <t>END-A1</t>
  </si>
  <si>
    <t>Building My Skills</t>
  </si>
  <si>
    <t>Exploring Emotions</t>
  </si>
  <si>
    <t>EM-F1</t>
  </si>
  <si>
    <t>Social and Emotional Changes</t>
  </si>
  <si>
    <t>EM-F2</t>
  </si>
  <si>
    <t>Flipping Your Lid</t>
  </si>
  <si>
    <t>EM-F3</t>
  </si>
  <si>
    <t>Calming the Stress</t>
  </si>
  <si>
    <t>EM-F4</t>
  </si>
  <si>
    <t>Emotions and the Body</t>
  </si>
  <si>
    <t>EM-I1</t>
  </si>
  <si>
    <t>Emotions and Actions</t>
  </si>
  <si>
    <t>EM-I2</t>
  </si>
  <si>
    <t>Mindfulness Skils: Strategic Recall &amp; Labyrinth</t>
  </si>
  <si>
    <t>EM-I3</t>
  </si>
  <si>
    <t>More Than Just Upset</t>
  </si>
  <si>
    <t>EM-A1</t>
  </si>
  <si>
    <t>Recognize, Reset, Respond</t>
  </si>
  <si>
    <t>EM-A2</t>
  </si>
  <si>
    <t>Mindfulness Skills: On a Journey and Seeing Clearly</t>
  </si>
  <si>
    <t>EM-A3</t>
  </si>
  <si>
    <t>The Power of Choice</t>
  </si>
  <si>
    <t>DM-F1</t>
  </si>
  <si>
    <t>Ways People Decide</t>
  </si>
  <si>
    <t>DM-F2</t>
  </si>
  <si>
    <t>The 3 C's Decision-Making Tool, Part 1</t>
  </si>
  <si>
    <t>DM-F3</t>
  </si>
  <si>
    <t>The 3 C's Decision Making Tool, Part 2</t>
  </si>
  <si>
    <t>DM-F4</t>
  </si>
  <si>
    <t>Reflecting On My Decisions</t>
  </si>
  <si>
    <t>DM-I1</t>
  </si>
  <si>
    <t>The "What If Web" Decision-Making Tool, Part 1</t>
  </si>
  <si>
    <t>DM-I2</t>
  </si>
  <si>
    <t>The "What If Web," Part 2</t>
  </si>
  <si>
    <t>DM-I3</t>
  </si>
  <si>
    <t>Decision-Making Under Pressure</t>
  </si>
  <si>
    <t>DM-I4</t>
  </si>
  <si>
    <t>The "Force Field Analysis" Decision-Making Tool</t>
  </si>
  <si>
    <t>DM-A1</t>
  </si>
  <si>
    <t>Standing On Your Decision</t>
  </si>
  <si>
    <t>DM-A2</t>
  </si>
  <si>
    <t>Exploring Compromise</t>
  </si>
  <si>
    <t>DM-A3</t>
  </si>
  <si>
    <t>Brain Activation and Decision-Making</t>
  </si>
  <si>
    <t>DM-A4</t>
  </si>
  <si>
    <t>Collecting the Moonrock</t>
  </si>
  <si>
    <t>PS-F1</t>
  </si>
  <si>
    <t>Bouncing Back</t>
  </si>
  <si>
    <t>PS-F2</t>
  </si>
  <si>
    <t>The Problem-Solving Circle</t>
  </si>
  <si>
    <t>PS-I1</t>
  </si>
  <si>
    <t>The Tallest Tower</t>
  </si>
  <si>
    <t>PS-I2</t>
  </si>
  <si>
    <t>Famous Failures</t>
  </si>
  <si>
    <t>PS-I3</t>
  </si>
  <si>
    <t>Thinking Outside of the Bag</t>
  </si>
  <si>
    <t>PS-A1</t>
  </si>
  <si>
    <t>"Oh, no!" Party</t>
  </si>
  <si>
    <t>PS-A2</t>
  </si>
  <si>
    <t>Choosing My Team</t>
  </si>
  <si>
    <t>PS-A3</t>
  </si>
  <si>
    <t>Introduction To Goal-Setting</t>
  </si>
  <si>
    <t>GS-F1</t>
  </si>
  <si>
    <t>A Trip To The Future</t>
  </si>
  <si>
    <t>GS-F2</t>
  </si>
  <si>
    <t>Pathway To Success: Overcoming Barriers</t>
  </si>
  <si>
    <t>GS-F3</t>
  </si>
  <si>
    <t>What's The Vision?</t>
  </si>
  <si>
    <t>GS-I1</t>
  </si>
  <si>
    <t>Planning Toward A Goal</t>
  </si>
  <si>
    <t>GS-I2</t>
  </si>
  <si>
    <t>Achieving My Goals</t>
  </si>
  <si>
    <t>GS-I3</t>
  </si>
  <si>
    <t>Class Reunion</t>
  </si>
  <si>
    <t>GS-A1</t>
  </si>
  <si>
    <t>SMART Goals</t>
  </si>
  <si>
    <t>GS-A2</t>
  </si>
  <si>
    <t>What's The Motivation?</t>
  </si>
  <si>
    <t>GS-A3</t>
  </si>
  <si>
    <t>Connecting With Others</t>
  </si>
  <si>
    <t>Defining Community</t>
  </si>
  <si>
    <t>CY-F1</t>
  </si>
  <si>
    <t>Community Mapping</t>
  </si>
  <si>
    <t>CY-F2</t>
  </si>
  <si>
    <t>Rights and Responsibilities</t>
  </si>
  <si>
    <t>CY-F3</t>
  </si>
  <si>
    <t>Identifying Resources: What Can You Offer?</t>
  </si>
  <si>
    <t>CY-I1</t>
  </si>
  <si>
    <t>Circles of My Community</t>
  </si>
  <si>
    <t>CY-I2</t>
  </si>
  <si>
    <t>Interviewing a Volunteer</t>
  </si>
  <si>
    <t>CY-I3</t>
  </si>
  <si>
    <t>Reflecting On Community</t>
  </si>
  <si>
    <t>CY-A1</t>
  </si>
  <si>
    <t>Volunteers Make a Difference</t>
  </si>
  <si>
    <t>CY-A2</t>
  </si>
  <si>
    <t>Community Issues and Civic Action</t>
  </si>
  <si>
    <t>CY-A3</t>
  </si>
  <si>
    <t>Building Up</t>
  </si>
  <si>
    <t>EMP-F1</t>
  </si>
  <si>
    <t>I See You</t>
  </si>
  <si>
    <t>EMP-F2</t>
  </si>
  <si>
    <t>Bullying: Become an Upstander</t>
  </si>
  <si>
    <t>EMP-F3</t>
  </si>
  <si>
    <t>Developing Empathy</t>
  </si>
  <si>
    <t>EMP-I1</t>
  </si>
  <si>
    <t>Empathy Detective</t>
  </si>
  <si>
    <t>EMP-I2</t>
  </si>
  <si>
    <t>Empathy and Leadership</t>
  </si>
  <si>
    <t>EMP-I3</t>
  </si>
  <si>
    <t>The Importance of Empathy</t>
  </si>
  <si>
    <t>EMP-A1</t>
  </si>
  <si>
    <t>Noticing the Clues</t>
  </si>
  <si>
    <t>EMP-A2</t>
  </si>
  <si>
    <t>Our Unique Perspectives</t>
  </si>
  <si>
    <t>EMP-A3</t>
  </si>
  <si>
    <t>Communication Confusion</t>
  </si>
  <si>
    <t>CN-F1</t>
  </si>
  <si>
    <t>I-Messages</t>
  </si>
  <si>
    <t>CN-F2</t>
  </si>
  <si>
    <t>Ways to Say No</t>
  </si>
  <si>
    <t>CN-F3</t>
  </si>
  <si>
    <t>Introduction to Assertiveness</t>
  </si>
  <si>
    <t>CN-F4</t>
  </si>
  <si>
    <t>Communication Circle</t>
  </si>
  <si>
    <t>CN-I1</t>
  </si>
  <si>
    <t>Nonverbal Communication</t>
  </si>
  <si>
    <t>CN-I2</t>
  </si>
  <si>
    <t>Active Listening</t>
  </si>
  <si>
    <t>CN-I3</t>
  </si>
  <si>
    <t>Understanding Assertiveness</t>
  </si>
  <si>
    <t>CN-I4</t>
  </si>
  <si>
    <t>Introduction to Interviewing</t>
  </si>
  <si>
    <t>CN-I5</t>
  </si>
  <si>
    <t>Building The Beast</t>
  </si>
  <si>
    <t>CN-A1</t>
  </si>
  <si>
    <t>Practicing Assertiveness</t>
  </si>
  <si>
    <t>CN-A2</t>
  </si>
  <si>
    <t>Advocating For Yourself</t>
  </si>
  <si>
    <t>CN-A3</t>
  </si>
  <si>
    <t>Practicing Interviewing</t>
  </si>
  <si>
    <t>CN-A4</t>
  </si>
  <si>
    <t>What Makes a Good Friend?</t>
  </si>
  <si>
    <t>REL-F1</t>
  </si>
  <si>
    <t>Expectations and Boundary Circles</t>
  </si>
  <si>
    <t>REL-F2</t>
  </si>
  <si>
    <t>Introduction To Peer Pressure</t>
  </si>
  <si>
    <t>REL-F3</t>
  </si>
  <si>
    <t>Drawing the Line</t>
  </si>
  <si>
    <t>REL-F4</t>
  </si>
  <si>
    <t>What Does "Family" Mean?</t>
  </si>
  <si>
    <t>REL-F5</t>
  </si>
  <si>
    <t>Family Responsibilities</t>
  </si>
  <si>
    <t>REL-F6</t>
  </si>
  <si>
    <t>What is Love?</t>
  </si>
  <si>
    <t>REL-I1</t>
  </si>
  <si>
    <t>Messages About Love</t>
  </si>
  <si>
    <t>REL-I2</t>
  </si>
  <si>
    <t>Introduction to Healthy Relationships</t>
  </si>
  <si>
    <t>REL-I3</t>
  </si>
  <si>
    <t>Describing A Romantic Partner</t>
  </si>
  <si>
    <t>REL-I4</t>
  </si>
  <si>
    <t>Dating and Relationship Expectations</t>
  </si>
  <si>
    <t>REL-I5</t>
  </si>
  <si>
    <t>Dealing With Pressure Situations</t>
  </si>
  <si>
    <t>REL-I6</t>
  </si>
  <si>
    <t>Conflict Resolution</t>
  </si>
  <si>
    <t>REL-A1</t>
  </si>
  <si>
    <t>What is Consent?</t>
  </si>
  <si>
    <t>REL-A2</t>
  </si>
  <si>
    <t>Exploring Reasons and Risks of Sexual Activity</t>
  </si>
  <si>
    <t>REL-A3</t>
  </si>
  <si>
    <t>When Relationships Lead to Pressure</t>
  </si>
  <si>
    <t>REL-A4</t>
  </si>
  <si>
    <t>Understanding Teen Dating Violence, Part 1</t>
  </si>
  <si>
    <t>REL-A5</t>
  </si>
  <si>
    <t>Understanding Teen Dating Violence, Part 2</t>
  </si>
  <si>
    <t>REL-A6</t>
  </si>
  <si>
    <t>Learning About Myself</t>
  </si>
  <si>
    <t>My Story: Past, Present and Future</t>
  </si>
  <si>
    <t>SU-F1</t>
  </si>
  <si>
    <t>Introduction To Values</t>
  </si>
  <si>
    <t>SU-F2</t>
  </si>
  <si>
    <t>Introduction To Self Esteem</t>
  </si>
  <si>
    <t>SU-F3</t>
  </si>
  <si>
    <t>Noticing The Positives</t>
  </si>
  <si>
    <t>SU-F4</t>
  </si>
  <si>
    <t>Introduction To Body Image</t>
  </si>
  <si>
    <t>SU-F5</t>
  </si>
  <si>
    <t>Mapping My Journey</t>
  </si>
  <si>
    <t>SU-I1</t>
  </si>
  <si>
    <t>Exploring My Values</t>
  </si>
  <si>
    <t>SU-I2</t>
  </si>
  <si>
    <t>Values Auction</t>
  </si>
  <si>
    <t>SU-I3</t>
  </si>
  <si>
    <t>How Am I Influenced?</t>
  </si>
  <si>
    <t>SU-I4</t>
  </si>
  <si>
    <t>Personal Qualities and Career Goals</t>
  </si>
  <si>
    <t>SU-I5</t>
  </si>
  <si>
    <t>Talking About Body Image</t>
  </si>
  <si>
    <t>SU-I6</t>
  </si>
  <si>
    <t>Telling My Story: Lights, Camera, Action!</t>
  </si>
  <si>
    <t>SU-A1</t>
  </si>
  <si>
    <t>Defining Sexuality</t>
  </si>
  <si>
    <t>SU-A2</t>
  </si>
  <si>
    <t>Exploring Family Messages</t>
  </si>
  <si>
    <t>SU-A3</t>
  </si>
  <si>
    <t>Values Voting</t>
  </si>
  <si>
    <t>SU-A4</t>
  </si>
  <si>
    <t>This is Me. Who Are You?</t>
  </si>
  <si>
    <t>SI-F1</t>
  </si>
  <si>
    <t>Exploring Stereotypes</t>
  </si>
  <si>
    <t>SI-F2</t>
  </si>
  <si>
    <t>THINK about Social Media</t>
  </si>
  <si>
    <t>SI-F3</t>
  </si>
  <si>
    <t>Who Am I?</t>
  </si>
  <si>
    <t>SI-I1</t>
  </si>
  <si>
    <t>Gender Roles and Stereotypes</t>
  </si>
  <si>
    <t>SI-I2</t>
  </si>
  <si>
    <t>Exploring Media Messages</t>
  </si>
  <si>
    <t>SI-I3</t>
  </si>
  <si>
    <t>Exploring Social Media Activity</t>
  </si>
  <si>
    <t>SI-I4</t>
  </si>
  <si>
    <t>Exploring My Identity</t>
  </si>
  <si>
    <t>SI-A1</t>
  </si>
  <si>
    <t>Examining Stereotypes</t>
  </si>
  <si>
    <t>SI-A2</t>
  </si>
  <si>
    <t>Analyzing Media Messages</t>
  </si>
  <si>
    <t>SI-A3</t>
  </si>
  <si>
    <t>Introduction to Reproductive Anatomy</t>
  </si>
  <si>
    <t>HW-F1</t>
  </si>
  <si>
    <t>Changes During Puberty</t>
  </si>
  <si>
    <t>HW-F2</t>
  </si>
  <si>
    <t>Health and Hygiene</t>
  </si>
  <si>
    <t>HW-F3</t>
  </si>
  <si>
    <t>Sexual Health: Myths of Facts?</t>
  </si>
  <si>
    <t>HW-F4</t>
  </si>
  <si>
    <t>Talking About Abstinence</t>
  </si>
  <si>
    <t>HW-F5</t>
  </si>
  <si>
    <t>Abstinence and Expressing Affection</t>
  </si>
  <si>
    <t>HW-F6</t>
  </si>
  <si>
    <t>STD Handshake</t>
  </si>
  <si>
    <t>HW-F7</t>
  </si>
  <si>
    <t>Adolescent Brain Development</t>
  </si>
  <si>
    <t>HW-I1</t>
  </si>
  <si>
    <t>Basics of Contraception</t>
  </si>
  <si>
    <t>HW-I2</t>
  </si>
  <si>
    <t>Using Condoms Correctly</t>
  </si>
  <si>
    <t>HW-I3</t>
  </si>
  <si>
    <t>STD Basketball</t>
  </si>
  <si>
    <t>HW-I4</t>
  </si>
  <si>
    <t>Pregnancy Probability</t>
  </si>
  <si>
    <t>HW-I5</t>
  </si>
  <si>
    <t>Examining Teen Parenthood</t>
  </si>
  <si>
    <t>HW-I6</t>
  </si>
  <si>
    <t>Health and Wellness: True or False?</t>
  </si>
  <si>
    <t>HW-A1</t>
  </si>
  <si>
    <t>Considering Consequences</t>
  </si>
  <si>
    <t>HW-A2</t>
  </si>
  <si>
    <t>Sexting: Risks &amp; Consequences</t>
  </si>
  <si>
    <t>HW-A3</t>
  </si>
  <si>
    <t>Substance Use And Sexual Activity</t>
  </si>
  <si>
    <t>HW-A4</t>
  </si>
  <si>
    <t>Understanding And Talking About STDs</t>
  </si>
  <si>
    <t>HW-A5</t>
  </si>
  <si>
    <t>Processing Experiences and Emotions</t>
  </si>
  <si>
    <t>Processing E and E</t>
  </si>
  <si>
    <t>Club Meeting and CSL</t>
  </si>
  <si>
    <t>Enter the information for each lesson, meeting, or CSL activity in the fields below. (Please use the dropdown menus for "Session Type", "Level Number", and "Lesson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</si>
</sst>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9C0006"/>
      <name val="Calibri"/>
      <family val="2"/>
      <scheme val="minor"/>
    </font>
    <font>
      <b/>
      <sz val="11"/>
      <color theme="1"/>
      <name val="Calibri"/>
      <family val="2"/>
      <scheme val="minor"/>
    </font>
    <font>
      <b/>
      <sz val="14"/>
      <color theme="1"/>
      <name val="Calibri"/>
      <family val="2"/>
      <scheme val="minor"/>
    </font>
    <font>
      <b/>
      <sz val="11"/>
      <name val="Calibri"/>
      <family val="2"/>
      <scheme val="minor"/>
    </font>
    <font>
      <b/>
      <sz val="11"/>
      <color rgb="FFFF00FF"/>
      <name val="Calibri"/>
      <family val="2"/>
      <scheme val="minor"/>
    </font>
    <font>
      <sz val="8"/>
      <name val="Calibri"/>
      <family val="2"/>
      <scheme val="minor"/>
    </font>
    <font>
      <sz val="11"/>
      <name val="Calibri"/>
      <family val="2"/>
      <scheme val="minor"/>
    </font>
    <font>
      <u/>
      <sz val="11"/>
      <color theme="10"/>
      <name val="Calibri"/>
      <family val="2"/>
      <scheme val="minor"/>
    </font>
    <font>
      <b/>
      <sz val="11"/>
      <color theme="0"/>
      <name val="Calibri"/>
      <family val="2"/>
      <scheme val="minor"/>
    </font>
    <font>
      <b/>
      <u/>
      <sz val="11"/>
      <color theme="1"/>
      <name val="Calibri"/>
      <family val="2"/>
      <scheme val="minor"/>
    </font>
    <font>
      <b/>
      <sz val="14"/>
      <name val="Calibri"/>
      <family val="2"/>
      <scheme val="minor"/>
    </font>
    <font>
      <u/>
      <sz val="11"/>
      <color theme="1"/>
      <name val="Calibri"/>
      <family val="2"/>
      <scheme val="minor"/>
    </font>
  </fonts>
  <fills count="14">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FFF2CC"/>
        <bgColor indexed="64"/>
      </patternFill>
    </fill>
    <fill>
      <patternFill patternType="solid">
        <fgColor rgb="FFD9D9D9"/>
        <bgColor indexed="64"/>
      </patternFill>
    </fill>
    <fill>
      <patternFill patternType="solid">
        <fgColor rgb="FFF2F2F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00AFFF"/>
        <bgColor indexed="64"/>
      </patternFill>
    </fill>
    <fill>
      <patternFill patternType="solid">
        <fgColor rgb="FF66FF33"/>
        <bgColor indexed="64"/>
      </patternFill>
    </fill>
  </fills>
  <borders count="44">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auto="1"/>
      </top>
      <bottom style="thin">
        <color rgb="FFD9D9D9"/>
      </bottom>
      <diagonal/>
    </border>
    <border>
      <left/>
      <right/>
      <top style="thin">
        <color auto="1"/>
      </top>
      <bottom style="thin">
        <color rgb="FFD9D9D9"/>
      </bottom>
      <diagonal/>
    </border>
    <border>
      <left/>
      <right style="thin">
        <color indexed="64"/>
      </right>
      <top style="thin">
        <color auto="1"/>
      </top>
      <bottom style="thin">
        <color rgb="FFD9D9D9"/>
      </bottom>
      <diagonal/>
    </border>
    <border>
      <left style="thin">
        <color indexed="64"/>
      </left>
      <right/>
      <top style="thin">
        <color rgb="FFD9D9D9"/>
      </top>
      <bottom style="thin">
        <color rgb="FFD9D9D9"/>
      </bottom>
      <diagonal/>
    </border>
    <border>
      <left/>
      <right/>
      <top style="thin">
        <color rgb="FFD9D9D9"/>
      </top>
      <bottom style="thin">
        <color rgb="FFD9D9D9"/>
      </bottom>
      <diagonal/>
    </border>
    <border>
      <left/>
      <right style="thin">
        <color indexed="64"/>
      </right>
      <top style="thin">
        <color rgb="FFD9D9D9"/>
      </top>
      <bottom style="thin">
        <color rgb="FFD9D9D9"/>
      </bottom>
      <diagonal/>
    </border>
    <border>
      <left style="thin">
        <color indexed="64"/>
      </left>
      <right/>
      <top style="thin">
        <color rgb="FFD9D9D9"/>
      </top>
      <bottom style="thin">
        <color indexed="64"/>
      </bottom>
      <diagonal/>
    </border>
    <border>
      <left/>
      <right/>
      <top style="thin">
        <color rgb="FFD9D9D9"/>
      </top>
      <bottom style="thin">
        <color indexed="64"/>
      </bottom>
      <diagonal/>
    </border>
    <border>
      <left/>
      <right style="thin">
        <color indexed="64"/>
      </right>
      <top style="thin">
        <color rgb="FFD9D9D9"/>
      </top>
      <bottom style="thin">
        <color indexed="64"/>
      </bottom>
      <diagonal/>
    </border>
    <border>
      <left style="thin">
        <color indexed="64"/>
      </left>
      <right style="thin">
        <color rgb="FFD9D9D9"/>
      </right>
      <top style="thin">
        <color indexed="64"/>
      </top>
      <bottom style="thin">
        <color rgb="FFD9D9D9"/>
      </bottom>
      <diagonal/>
    </border>
    <border>
      <left style="thin">
        <color rgb="FFD9D9D9"/>
      </left>
      <right style="thin">
        <color rgb="FFD9D9D9"/>
      </right>
      <top style="thin">
        <color indexed="64"/>
      </top>
      <bottom style="thin">
        <color rgb="FFD9D9D9"/>
      </bottom>
      <diagonal/>
    </border>
    <border>
      <left style="thin">
        <color rgb="FFD9D9D9"/>
      </left>
      <right style="thin">
        <color indexed="64"/>
      </right>
      <top style="thin">
        <color indexed="64"/>
      </top>
      <bottom style="thin">
        <color rgb="FFD9D9D9"/>
      </bottom>
      <diagonal/>
    </border>
    <border>
      <left style="thin">
        <color indexed="64"/>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indexed="64"/>
      </right>
      <top style="thin">
        <color rgb="FFD9D9D9"/>
      </top>
      <bottom style="thin">
        <color rgb="FFD9D9D9"/>
      </bottom>
      <diagonal/>
    </border>
    <border>
      <left style="thin">
        <color indexed="64"/>
      </left>
      <right style="thin">
        <color rgb="FFD9D9D9"/>
      </right>
      <top style="thin">
        <color rgb="FFD9D9D9"/>
      </top>
      <bottom style="thin">
        <color indexed="64"/>
      </bottom>
      <diagonal/>
    </border>
    <border>
      <left style="thin">
        <color rgb="FFD9D9D9"/>
      </left>
      <right style="thin">
        <color rgb="FFD9D9D9"/>
      </right>
      <top style="thin">
        <color rgb="FFD9D9D9"/>
      </top>
      <bottom style="thin">
        <color indexed="64"/>
      </bottom>
      <diagonal/>
    </border>
    <border>
      <left style="thin">
        <color rgb="FFD9D9D9"/>
      </left>
      <right style="thin">
        <color indexed="64"/>
      </right>
      <top style="thin">
        <color rgb="FFD9D9D9"/>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rgb="FFD9D9D9"/>
      </left>
      <right/>
      <top style="thin">
        <color indexed="64"/>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indexed="64"/>
      </top>
      <bottom/>
      <diagonal/>
    </border>
    <border>
      <left style="thin">
        <color rgb="FFD9D9D9"/>
      </left>
      <right style="thin">
        <color rgb="FFD9D9D9"/>
      </right>
      <top/>
      <bottom style="thin">
        <color rgb="FFD9D9D9"/>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219">
    <xf numFmtId="0" fontId="0" fillId="0" borderId="0" xfId="0"/>
    <xf numFmtId="0" fontId="2" fillId="0" borderId="0" xfId="0" applyFont="1"/>
    <xf numFmtId="0" fontId="0" fillId="3" borderId="0" xfId="0" applyFill="1"/>
    <xf numFmtId="0" fontId="2" fillId="4" borderId="5" xfId="0" applyFont="1" applyFill="1" applyBorder="1"/>
    <xf numFmtId="0" fontId="2" fillId="4" borderId="0" xfId="0" applyFont="1" applyFill="1"/>
    <xf numFmtId="0" fontId="2" fillId="4" borderId="0" xfId="0" applyFont="1" applyFill="1" applyAlignment="1">
      <alignment wrapText="1"/>
    </xf>
    <xf numFmtId="0" fontId="0" fillId="4" borderId="5" xfId="0" applyFill="1" applyBorder="1"/>
    <xf numFmtId="0" fontId="0" fillId="4" borderId="7" xfId="0" applyFill="1" applyBorder="1"/>
    <xf numFmtId="0" fontId="2" fillId="4" borderId="6" xfId="0" applyFont="1" applyFill="1" applyBorder="1" applyAlignment="1">
      <alignment wrapText="1"/>
    </xf>
    <xf numFmtId="0" fontId="0" fillId="4" borderId="0" xfId="0" applyFill="1"/>
    <xf numFmtId="0" fontId="0" fillId="4" borderId="0" xfId="0" applyFill="1" applyAlignment="1">
      <alignment wrapText="1"/>
    </xf>
    <xf numFmtId="0" fontId="0" fillId="4" borderId="6" xfId="0" applyFill="1" applyBorder="1" applyAlignment="1">
      <alignment wrapText="1"/>
    </xf>
    <xf numFmtId="14" fontId="0" fillId="4" borderId="0" xfId="0" applyNumberFormat="1" applyFill="1" applyAlignment="1">
      <alignment wrapText="1"/>
    </xf>
    <xf numFmtId="0" fontId="4" fillId="4" borderId="0" xfId="1" applyFont="1" applyFill="1" applyBorder="1"/>
    <xf numFmtId="0" fontId="0" fillId="0" borderId="0" xfId="0" applyProtection="1">
      <protection hidden="1"/>
    </xf>
    <xf numFmtId="0" fontId="0" fillId="0" borderId="0" xfId="0" applyAlignment="1" applyProtection="1">
      <alignment wrapText="1"/>
      <protection hidden="1"/>
    </xf>
    <xf numFmtId="0" fontId="0" fillId="0" borderId="9" xfId="0" applyBorder="1" applyProtection="1">
      <protection hidden="1"/>
    </xf>
    <xf numFmtId="49" fontId="0" fillId="4" borderId="0" xfId="0" applyNumberFormat="1" applyFill="1" applyAlignment="1">
      <alignment wrapText="1"/>
    </xf>
    <xf numFmtId="0" fontId="2" fillId="5" borderId="0" xfId="0" applyFont="1" applyFill="1"/>
    <xf numFmtId="0" fontId="0" fillId="0" borderId="0" xfId="0" applyAlignment="1">
      <alignment horizontal="left"/>
    </xf>
    <xf numFmtId="0" fontId="2" fillId="8" borderId="0" xfId="0" applyFont="1" applyFill="1"/>
    <xf numFmtId="0" fontId="2" fillId="0" borderId="0" xfId="0" applyFont="1" applyAlignment="1">
      <alignment horizontal="center" vertical="center"/>
    </xf>
    <xf numFmtId="0" fontId="7" fillId="0" borderId="0" xfId="0" applyFont="1" applyAlignment="1">
      <alignment vertical="center" wrapText="1"/>
    </xf>
    <xf numFmtId="0" fontId="5" fillId="0" borderId="0" xfId="0" applyFont="1"/>
    <xf numFmtId="0" fontId="0" fillId="8" borderId="14" xfId="0" applyFill="1" applyBorder="1"/>
    <xf numFmtId="0" fontId="0" fillId="8" borderId="12" xfId="0" applyFill="1" applyBorder="1"/>
    <xf numFmtId="0" fontId="2" fillId="6" borderId="10" xfId="0" applyFont="1" applyFill="1" applyBorder="1"/>
    <xf numFmtId="0" fontId="2" fillId="6" borderId="13" xfId="0" applyFont="1" applyFill="1" applyBorder="1"/>
    <xf numFmtId="0" fontId="2" fillId="6" borderId="11" xfId="0" applyFont="1" applyFill="1" applyBorder="1"/>
    <xf numFmtId="0" fontId="0" fillId="0" borderId="6" xfId="0" applyBorder="1"/>
    <xf numFmtId="0" fontId="0" fillId="0" borderId="7" xfId="0" applyBorder="1"/>
    <xf numFmtId="0" fontId="0" fillId="0" borderId="1" xfId="0" applyBorder="1"/>
    <xf numFmtId="0" fontId="0" fillId="0" borderId="8" xfId="0" applyBorder="1"/>
    <xf numFmtId="0" fontId="2" fillId="7" borderId="3" xfId="0" applyFont="1" applyFill="1" applyBorder="1"/>
    <xf numFmtId="0" fontId="0" fillId="7" borderId="2" xfId="0" applyFill="1" applyBorder="1"/>
    <xf numFmtId="0" fontId="0" fillId="7" borderId="4" xfId="0" applyFill="1" applyBorder="1"/>
    <xf numFmtId="0" fontId="0" fillId="6" borderId="3" xfId="0" applyFill="1" applyBorder="1"/>
    <xf numFmtId="0" fontId="0" fillId="6" borderId="4" xfId="0" applyFill="1" applyBorder="1"/>
    <xf numFmtId="0" fontId="0" fillId="8" borderId="5" xfId="0" applyFill="1" applyBorder="1"/>
    <xf numFmtId="0" fontId="0" fillId="8" borderId="0" xfId="0" applyFill="1"/>
    <xf numFmtId="0" fontId="0" fillId="8" borderId="6" xfId="0" applyFill="1" applyBorder="1"/>
    <xf numFmtId="0" fontId="0" fillId="8" borderId="0" xfId="0" applyFill="1" applyAlignment="1">
      <alignment horizontal="left" vertical="top" wrapText="1"/>
    </xf>
    <xf numFmtId="0" fontId="0" fillId="8" borderId="7" xfId="0" applyFill="1" applyBorder="1"/>
    <xf numFmtId="0" fontId="0" fillId="8" borderId="1" xfId="0" applyFill="1" applyBorder="1"/>
    <xf numFmtId="0" fontId="0" fillId="8" borderId="8" xfId="0" applyFill="1" applyBorder="1"/>
    <xf numFmtId="0" fontId="0" fillId="8" borderId="5" xfId="0" applyFill="1" applyBorder="1" applyAlignment="1">
      <alignment horizontal="left"/>
    </xf>
    <xf numFmtId="0" fontId="0" fillId="8" borderId="0" xfId="0" applyFill="1" applyAlignment="1">
      <alignment horizontal="left"/>
    </xf>
    <xf numFmtId="0" fontId="2" fillId="8" borderId="6" xfId="0" applyFont="1" applyFill="1" applyBorder="1" applyAlignment="1">
      <alignment horizontal="left" wrapText="1"/>
    </xf>
    <xf numFmtId="0" fontId="2" fillId="8" borderId="0" xfId="0" applyFont="1" applyFill="1" applyAlignment="1">
      <alignment horizontal="left" wrapText="1"/>
    </xf>
    <xf numFmtId="0" fontId="0" fillId="8" borderId="1" xfId="0" applyFill="1" applyBorder="1" applyAlignment="1">
      <alignment horizontal="left"/>
    </xf>
    <xf numFmtId="0" fontId="2" fillId="0" borderId="0" xfId="0" applyFont="1" applyAlignment="1">
      <alignment horizontal="left"/>
    </xf>
    <xf numFmtId="0" fontId="2" fillId="8" borderId="0" xfId="0" applyFont="1" applyFill="1" applyAlignment="1">
      <alignment horizontal="center"/>
    </xf>
    <xf numFmtId="0" fontId="0" fillId="3" borderId="17" xfId="0" applyFill="1" applyBorder="1" applyProtection="1">
      <protection locked="0"/>
    </xf>
    <xf numFmtId="0" fontId="0" fillId="0" borderId="18" xfId="0" applyBorder="1" applyProtection="1">
      <protection locked="0"/>
    </xf>
    <xf numFmtId="0" fontId="0" fillId="4" borderId="0" xfId="0" applyFill="1" applyProtection="1">
      <protection hidden="1"/>
    </xf>
    <xf numFmtId="0" fontId="0" fillId="0" borderId="3" xfId="0" applyBorder="1" applyAlignment="1">
      <alignment vertical="top"/>
    </xf>
    <xf numFmtId="0" fontId="0" fillId="0" borderId="2" xfId="0" applyBorder="1" applyAlignment="1">
      <alignment vertical="top"/>
    </xf>
    <xf numFmtId="0" fontId="0" fillId="0" borderId="4" xfId="0" applyBorder="1" applyAlignment="1">
      <alignment vertical="top"/>
    </xf>
    <xf numFmtId="0" fontId="0" fillId="0" borderId="0" xfId="0"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xf>
    <xf numFmtId="0" fontId="0" fillId="0" borderId="8" xfId="0" applyBorder="1" applyAlignment="1">
      <alignment vertical="top"/>
    </xf>
    <xf numFmtId="0" fontId="0" fillId="0" borderId="5" xfId="0" applyBorder="1" applyAlignment="1">
      <alignment horizontal="left" vertical="top" indent="3"/>
    </xf>
    <xf numFmtId="0" fontId="2" fillId="7" borderId="10" xfId="0" applyFont="1" applyFill="1" applyBorder="1" applyAlignment="1">
      <alignment horizontal="left" vertical="top"/>
    </xf>
    <xf numFmtId="0" fontId="0" fillId="7" borderId="13" xfId="0" applyFill="1" applyBorder="1" applyAlignment="1">
      <alignment horizontal="left" vertical="top"/>
    </xf>
    <xf numFmtId="0" fontId="0" fillId="7" borderId="11" xfId="0" applyFill="1"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5" xfId="0" applyBorder="1" applyAlignment="1">
      <alignment horizontal="left" indent="3"/>
    </xf>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7" borderId="19" xfId="0" applyFill="1" applyBorder="1"/>
    <xf numFmtId="0" fontId="0" fillId="7" borderId="20" xfId="0" applyFill="1" applyBorder="1"/>
    <xf numFmtId="0" fontId="0" fillId="7" borderId="21" xfId="0" applyFill="1" applyBorder="1"/>
    <xf numFmtId="0" fontId="0" fillId="7" borderId="22" xfId="0" applyFill="1" applyBorder="1"/>
    <xf numFmtId="0" fontId="0" fillId="7" borderId="23" xfId="0" applyFill="1" applyBorder="1"/>
    <xf numFmtId="0" fontId="0" fillId="7" borderId="24" xfId="0" applyFill="1" applyBorder="1"/>
    <xf numFmtId="0" fontId="0" fillId="7" borderId="25" xfId="0" applyFill="1" applyBorder="1"/>
    <xf numFmtId="0" fontId="0" fillId="7" borderId="26" xfId="0" applyFill="1" applyBorder="1"/>
    <xf numFmtId="0" fontId="0" fillId="7" borderId="27" xfId="0" applyFill="1" applyBorder="1"/>
    <xf numFmtId="0" fontId="7" fillId="0" borderId="24" xfId="2" applyFont="1" applyBorder="1"/>
    <xf numFmtId="0" fontId="7" fillId="0" borderId="27" xfId="2" applyFont="1" applyBorder="1"/>
    <xf numFmtId="0" fontId="0" fillId="0" borderId="28" xfId="0" applyBorder="1" applyProtection="1">
      <protection locked="0"/>
    </xf>
    <xf numFmtId="0" fontId="0" fillId="0" borderId="29" xfId="0" applyBorder="1" applyProtection="1">
      <protection locked="0"/>
    </xf>
    <xf numFmtId="49" fontId="0" fillId="0" borderId="29" xfId="0" applyNumberFormat="1" applyBorder="1" applyProtection="1">
      <protection locked="0"/>
    </xf>
    <xf numFmtId="14" fontId="0" fillId="0" borderId="29" xfId="0" applyNumberFormat="1" applyBorder="1" applyProtection="1">
      <protection locked="0"/>
    </xf>
    <xf numFmtId="0" fontId="0" fillId="0" borderId="30" xfId="0" applyBorder="1" applyProtection="1">
      <protection locked="0"/>
    </xf>
    <xf numFmtId="0" fontId="0" fillId="0" borderId="31" xfId="0" applyBorder="1" applyProtection="1">
      <protection locked="0"/>
    </xf>
    <xf numFmtId="0" fontId="0" fillId="0" borderId="32" xfId="0" applyBorder="1" applyProtection="1">
      <protection locked="0"/>
    </xf>
    <xf numFmtId="49" fontId="0" fillId="0" borderId="32" xfId="0" applyNumberFormat="1" applyBorder="1" applyProtection="1">
      <protection locked="0"/>
    </xf>
    <xf numFmtId="14" fontId="0" fillId="0" borderId="32" xfId="0" applyNumberFormat="1" applyBorder="1" applyProtection="1">
      <protection locked="0"/>
    </xf>
    <xf numFmtId="0" fontId="0" fillId="4" borderId="32" xfId="0" applyFill="1" applyBorder="1" applyProtection="1">
      <protection hidden="1"/>
    </xf>
    <xf numFmtId="0" fontId="0" fillId="0" borderId="33" xfId="0" applyBorder="1" applyProtection="1">
      <protection locked="0"/>
    </xf>
    <xf numFmtId="0" fontId="0" fillId="0" borderId="34" xfId="0" applyBorder="1" applyProtection="1">
      <protection locked="0"/>
    </xf>
    <xf numFmtId="0" fontId="0" fillId="0" borderId="35" xfId="0" applyBorder="1" applyProtection="1">
      <protection locked="0"/>
    </xf>
    <xf numFmtId="49" fontId="0" fillId="0" borderId="35" xfId="0" applyNumberFormat="1" applyBorder="1" applyProtection="1">
      <protection locked="0"/>
    </xf>
    <xf numFmtId="0" fontId="0" fillId="4" borderId="35" xfId="0" applyFill="1" applyBorder="1" applyProtection="1">
      <protection hidden="1"/>
    </xf>
    <xf numFmtId="0" fontId="0" fillId="0" borderId="36" xfId="0" applyBorder="1" applyProtection="1">
      <protection locked="0"/>
    </xf>
    <xf numFmtId="0" fontId="0" fillId="0" borderId="29" xfId="0" applyBorder="1" applyAlignment="1" applyProtection="1">
      <alignment horizontal="left"/>
      <protection locked="0"/>
    </xf>
    <xf numFmtId="0" fontId="0" fillId="0" borderId="32" xfId="0" applyBorder="1" applyAlignment="1" applyProtection="1">
      <alignment horizontal="left"/>
      <protection locked="0"/>
    </xf>
    <xf numFmtId="0" fontId="0" fillId="0" borderId="35" xfId="0" applyBorder="1" applyAlignment="1" applyProtection="1">
      <alignment horizontal="left"/>
      <protection locked="0"/>
    </xf>
    <xf numFmtId="0" fontId="0" fillId="9" borderId="29" xfId="0" quotePrefix="1" applyFill="1" applyBorder="1" applyProtection="1">
      <protection hidden="1"/>
    </xf>
    <xf numFmtId="0" fontId="0" fillId="9" borderId="32" xfId="0" quotePrefix="1" applyFill="1" applyBorder="1" applyProtection="1">
      <protection hidden="1"/>
    </xf>
    <xf numFmtId="0" fontId="0" fillId="9" borderId="35" xfId="0" quotePrefix="1" applyFill="1" applyBorder="1" applyProtection="1">
      <protection hidden="1"/>
    </xf>
    <xf numFmtId="0" fontId="0" fillId="4" borderId="4" xfId="0" applyFill="1" applyBorder="1" applyAlignment="1" applyProtection="1">
      <alignment horizontal="left"/>
      <protection hidden="1"/>
    </xf>
    <xf numFmtId="0" fontId="0" fillId="4" borderId="6" xfId="0" applyFill="1" applyBorder="1" applyAlignment="1" applyProtection="1">
      <alignment horizontal="left"/>
      <protection hidden="1"/>
    </xf>
    <xf numFmtId="0" fontId="0" fillId="4" borderId="8" xfId="0" applyFill="1" applyBorder="1" applyAlignment="1" applyProtection="1">
      <alignment horizontal="left"/>
      <protection hidden="1"/>
    </xf>
    <xf numFmtId="14" fontId="0" fillId="0" borderId="35" xfId="0" applyNumberFormat="1" applyBorder="1" applyAlignment="1" applyProtection="1">
      <alignment horizontal="left"/>
      <protection locked="0"/>
    </xf>
    <xf numFmtId="0" fontId="0" fillId="0" borderId="8" xfId="0" applyBorder="1" applyAlignment="1">
      <alignment horizontal="left" vertical="top" wrapText="1"/>
    </xf>
    <xf numFmtId="0" fontId="0" fillId="8" borderId="13" xfId="0" applyFill="1" applyBorder="1" applyAlignment="1">
      <alignment horizontal="left" vertical="top" wrapText="1"/>
    </xf>
    <xf numFmtId="0" fontId="2" fillId="10" borderId="38" xfId="0" applyFont="1" applyFill="1" applyBorder="1"/>
    <xf numFmtId="0" fontId="2" fillId="10" borderId="37" xfId="0" applyFont="1" applyFill="1" applyBorder="1"/>
    <xf numFmtId="0" fontId="2" fillId="10" borderId="10" xfId="0" applyFont="1" applyFill="1" applyBorder="1"/>
    <xf numFmtId="0" fontId="4" fillId="11" borderId="13" xfId="0" applyFont="1" applyFill="1" applyBorder="1" applyAlignment="1">
      <alignment horizontal="left"/>
    </xf>
    <xf numFmtId="0" fontId="4" fillId="11" borderId="11" xfId="0" applyFont="1" applyFill="1" applyBorder="1" applyAlignment="1">
      <alignment horizontal="left"/>
    </xf>
    <xf numFmtId="0" fontId="2" fillId="11" borderId="1" xfId="0" applyFont="1" applyFill="1" applyBorder="1" applyAlignment="1">
      <alignment horizontal="left"/>
    </xf>
    <xf numFmtId="0" fontId="0" fillId="11" borderId="1" xfId="0" applyFill="1" applyBorder="1" applyAlignment="1">
      <alignment horizontal="left"/>
    </xf>
    <xf numFmtId="0" fontId="0" fillId="11" borderId="8" xfId="0" applyFill="1" applyBorder="1" applyAlignment="1">
      <alignment horizontal="left"/>
    </xf>
    <xf numFmtId="0" fontId="2" fillId="12" borderId="3" xfId="0" applyFont="1" applyFill="1" applyBorder="1"/>
    <xf numFmtId="0" fontId="0" fillId="12" borderId="2" xfId="0" applyFill="1" applyBorder="1"/>
    <xf numFmtId="0" fontId="0" fillId="12" borderId="4" xfId="0" applyFill="1" applyBorder="1"/>
    <xf numFmtId="0" fontId="2" fillId="12" borderId="10" xfId="0" applyFont="1" applyFill="1" applyBorder="1"/>
    <xf numFmtId="0" fontId="2" fillId="13" borderId="3" xfId="0" applyFont="1" applyFill="1" applyBorder="1"/>
    <xf numFmtId="0" fontId="0" fillId="13" borderId="2" xfId="0" applyFill="1" applyBorder="1"/>
    <xf numFmtId="0" fontId="0" fillId="13" borderId="4" xfId="0" applyFill="1" applyBorder="1"/>
    <xf numFmtId="0" fontId="0" fillId="13" borderId="7" xfId="0" applyFill="1" applyBorder="1"/>
    <xf numFmtId="0" fontId="0" fillId="13" borderId="8" xfId="0" applyFill="1" applyBorder="1"/>
    <xf numFmtId="0" fontId="0" fillId="13" borderId="3" xfId="0" applyFill="1" applyBorder="1" applyAlignment="1">
      <alignment horizontal="left"/>
    </xf>
    <xf numFmtId="0" fontId="0" fillId="13" borderId="7" xfId="0" applyFill="1" applyBorder="1" applyAlignment="1">
      <alignment horizontal="left"/>
    </xf>
    <xf numFmtId="0" fontId="11" fillId="13" borderId="1" xfId="0" applyFont="1" applyFill="1" applyBorder="1" applyAlignment="1">
      <alignment horizontal="left"/>
    </xf>
    <xf numFmtId="0" fontId="4" fillId="13" borderId="8" xfId="0" applyFont="1" applyFill="1" applyBorder="1" applyAlignment="1">
      <alignment horizontal="left"/>
    </xf>
    <xf numFmtId="0" fontId="0" fillId="8" borderId="2" xfId="0" applyFill="1" applyBorder="1"/>
    <xf numFmtId="0" fontId="0" fillId="6" borderId="7" xfId="0" applyFill="1" applyBorder="1"/>
    <xf numFmtId="0" fontId="0" fillId="6" borderId="8" xfId="0" applyFill="1" applyBorder="1"/>
    <xf numFmtId="0" fontId="0" fillId="0" borderId="10" xfId="0" applyBorder="1"/>
    <xf numFmtId="0" fontId="0" fillId="0" borderId="13" xfId="0" applyBorder="1"/>
    <xf numFmtId="0" fontId="0" fillId="0" borderId="11" xfId="0" applyBorder="1"/>
    <xf numFmtId="0" fontId="0" fillId="0" borderId="0" xfId="0" applyAlignment="1">
      <alignment horizontal="left" vertical="top" wrapText="1" indent="3"/>
    </xf>
    <xf numFmtId="0" fontId="0" fillId="0" borderId="6" xfId="0" applyBorder="1" applyAlignment="1">
      <alignment horizontal="left" vertical="top" wrapText="1" indent="3"/>
    </xf>
    <xf numFmtId="0" fontId="0" fillId="0" borderId="0" xfId="0" applyAlignment="1">
      <alignment horizontal="left" vertical="top" wrapText="1"/>
    </xf>
    <xf numFmtId="0" fontId="2" fillId="8" borderId="0" xfId="0" applyFont="1" applyFill="1" applyAlignment="1">
      <alignment horizontal="left"/>
    </xf>
    <xf numFmtId="0" fontId="5" fillId="0" borderId="0" xfId="0" applyFont="1" applyAlignment="1">
      <alignment horizontal="center" vertical="center" wrapText="1"/>
    </xf>
    <xf numFmtId="0" fontId="0" fillId="0" borderId="0" xfId="0" quotePrefix="1"/>
    <xf numFmtId="0" fontId="0" fillId="0" borderId="39" xfId="0" applyBorder="1" applyProtection="1">
      <protection locked="0"/>
    </xf>
    <xf numFmtId="0" fontId="0" fillId="4" borderId="0" xfId="0" quotePrefix="1" applyFill="1" applyProtection="1">
      <protection hidden="1"/>
    </xf>
    <xf numFmtId="0" fontId="2" fillId="8" borderId="13" xfId="0" applyFont="1" applyFill="1" applyBorder="1" applyAlignment="1">
      <alignment horizontal="left" wrapText="1"/>
    </xf>
    <xf numFmtId="0" fontId="3" fillId="12" borderId="13" xfId="0" applyFont="1" applyFill="1" applyBorder="1"/>
    <xf numFmtId="0" fontId="3" fillId="12" borderId="11" xfId="0" applyFont="1" applyFill="1" applyBorder="1"/>
    <xf numFmtId="14" fontId="0" fillId="0" borderId="40" xfId="0" applyNumberFormat="1" applyBorder="1" applyProtection="1">
      <protection locked="0"/>
    </xf>
    <xf numFmtId="0" fontId="0" fillId="0" borderId="41" xfId="0" applyBorder="1" applyProtection="1">
      <protection locked="0"/>
    </xf>
    <xf numFmtId="0" fontId="0" fillId="4" borderId="42" xfId="0" applyFill="1" applyBorder="1" applyProtection="1">
      <protection hidden="1"/>
    </xf>
    <xf numFmtId="0" fontId="0" fillId="4" borderId="43" xfId="0" applyFill="1" applyBorder="1" applyProtection="1">
      <protection hidden="1"/>
    </xf>
    <xf numFmtId="0" fontId="0" fillId="9" borderId="28" xfId="0" quotePrefix="1" applyFill="1" applyBorder="1" applyAlignment="1" applyProtection="1">
      <alignment horizontal="left"/>
      <protection hidden="1"/>
    </xf>
    <xf numFmtId="0" fontId="0" fillId="9" borderId="29" xfId="0" quotePrefix="1" applyFill="1" applyBorder="1" applyAlignment="1" applyProtection="1">
      <alignment horizontal="left"/>
      <protection hidden="1"/>
    </xf>
    <xf numFmtId="0" fontId="0" fillId="9" borderId="31" xfId="0" quotePrefix="1" applyFill="1" applyBorder="1" applyAlignment="1" applyProtection="1">
      <alignment horizontal="left"/>
      <protection hidden="1"/>
    </xf>
    <xf numFmtId="0" fontId="0" fillId="9" borderId="32" xfId="0" quotePrefix="1" applyFill="1" applyBorder="1" applyAlignment="1" applyProtection="1">
      <alignment horizontal="left"/>
      <protection hidden="1"/>
    </xf>
    <xf numFmtId="0" fontId="3" fillId="8" borderId="29" xfId="0" applyFont="1" applyFill="1" applyBorder="1" applyAlignment="1" applyProtection="1">
      <alignment horizontal="center" vertical="center"/>
      <protection hidden="1"/>
    </xf>
    <xf numFmtId="0" fontId="3" fillId="8" borderId="32" xfId="0" applyFont="1" applyFill="1" applyBorder="1" applyAlignment="1" applyProtection="1">
      <alignment horizontal="center" vertical="center"/>
      <protection hidden="1"/>
    </xf>
    <xf numFmtId="0" fontId="3" fillId="8" borderId="35" xfId="0" applyFont="1" applyFill="1" applyBorder="1" applyAlignment="1" applyProtection="1">
      <alignment horizontal="center" vertical="center"/>
      <protection hidden="1"/>
    </xf>
    <xf numFmtId="0" fontId="3" fillId="8" borderId="30" xfId="0" applyFont="1" applyFill="1" applyBorder="1" applyAlignment="1" applyProtection="1">
      <alignment horizontal="center" vertical="center"/>
      <protection hidden="1"/>
    </xf>
    <xf numFmtId="0" fontId="3" fillId="8" borderId="33" xfId="0" applyFont="1" applyFill="1" applyBorder="1" applyAlignment="1" applyProtection="1">
      <alignment horizontal="center" vertical="center"/>
      <protection hidden="1"/>
    </xf>
    <xf numFmtId="0" fontId="3" fillId="8" borderId="36" xfId="0" applyFont="1" applyFill="1" applyBorder="1" applyAlignment="1" applyProtection="1">
      <alignment horizontal="center" vertical="center"/>
      <protection hidden="1"/>
    </xf>
    <xf numFmtId="0" fontId="2" fillId="11" borderId="13" xfId="0" applyFont="1" applyFill="1" applyBorder="1" applyAlignment="1">
      <alignment horizontal="left" vertical="top"/>
    </xf>
    <xf numFmtId="0" fontId="11" fillId="13" borderId="2" xfId="0" applyFont="1" applyFill="1" applyBorder="1" applyAlignment="1">
      <alignment horizontal="left"/>
    </xf>
    <xf numFmtId="0" fontId="4" fillId="13" borderId="2" xfId="0" applyFont="1" applyFill="1" applyBorder="1" applyAlignment="1">
      <alignment horizontal="left"/>
    </xf>
    <xf numFmtId="0" fontId="4" fillId="13" borderId="13" xfId="0" applyFont="1" applyFill="1" applyBorder="1" applyAlignment="1">
      <alignment horizontal="left"/>
    </xf>
    <xf numFmtId="0" fontId="4" fillId="13" borderId="11" xfId="0" applyFont="1" applyFill="1" applyBorder="1" applyAlignment="1">
      <alignment horizontal="left"/>
    </xf>
    <xf numFmtId="0" fontId="4" fillId="9" borderId="31" xfId="0" applyFont="1" applyFill="1" applyBorder="1" applyAlignment="1">
      <alignment horizontal="left" vertical="center" wrapText="1"/>
    </xf>
    <xf numFmtId="0" fontId="4" fillId="9" borderId="32" xfId="0" applyFont="1" applyFill="1" applyBorder="1" applyAlignment="1">
      <alignment horizontal="left" vertical="center" wrapText="1"/>
    </xf>
    <xf numFmtId="0" fontId="0" fillId="9" borderId="34" xfId="0" quotePrefix="1" applyFill="1" applyBorder="1" applyAlignment="1" applyProtection="1">
      <alignment horizontal="left"/>
      <protection hidden="1"/>
    </xf>
    <xf numFmtId="0" fontId="0" fillId="9" borderId="35" xfId="0" quotePrefix="1" applyFill="1" applyBorder="1" applyAlignment="1" applyProtection="1">
      <alignment horizontal="left"/>
      <protection hidden="1"/>
    </xf>
    <xf numFmtId="0" fontId="3" fillId="13" borderId="3" xfId="0" applyFont="1" applyFill="1" applyBorder="1" applyAlignment="1">
      <alignment horizontal="left"/>
    </xf>
    <xf numFmtId="0" fontId="3" fillId="13" borderId="2" xfId="0" applyFont="1" applyFill="1" applyBorder="1" applyAlignment="1">
      <alignment horizontal="left"/>
    </xf>
    <xf numFmtId="0" fontId="3" fillId="13" borderId="13" xfId="0" applyFont="1" applyFill="1" applyBorder="1" applyAlignment="1">
      <alignment horizontal="left"/>
    </xf>
    <xf numFmtId="0" fontId="3" fillId="13" borderId="11" xfId="0" applyFont="1" applyFill="1" applyBorder="1" applyAlignment="1">
      <alignment horizontal="left"/>
    </xf>
    <xf numFmtId="0" fontId="2" fillId="8" borderId="5" xfId="0" applyFont="1" applyFill="1" applyBorder="1" applyAlignment="1">
      <alignment horizontal="left"/>
    </xf>
    <xf numFmtId="0" fontId="2" fillId="8" borderId="0" xfId="0" applyFont="1" applyFill="1" applyAlignment="1">
      <alignment horizontal="left"/>
    </xf>
    <xf numFmtId="0" fontId="4" fillId="9" borderId="28" xfId="0" applyFont="1" applyFill="1" applyBorder="1" applyAlignment="1">
      <alignment horizontal="left" vertical="center" wrapText="1"/>
    </xf>
    <xf numFmtId="0" fontId="4" fillId="9" borderId="29" xfId="0" applyFont="1" applyFill="1" applyBorder="1" applyAlignment="1">
      <alignment horizontal="left" vertical="center" wrapText="1"/>
    </xf>
    <xf numFmtId="0" fontId="4" fillId="9" borderId="34" xfId="0" applyFont="1" applyFill="1" applyBorder="1" applyAlignment="1">
      <alignment horizontal="left" vertical="center" wrapText="1"/>
    </xf>
    <xf numFmtId="0" fontId="4" fillId="9" borderId="35" xfId="0" applyFont="1" applyFill="1" applyBorder="1" applyAlignment="1">
      <alignment horizontal="left"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0" fillId="0" borderId="5" xfId="0" applyBorder="1" applyAlignment="1">
      <alignment horizontal="left" vertical="top" wrapText="1" indent="3"/>
    </xf>
    <xf numFmtId="0" fontId="0" fillId="0" borderId="0" xfId="0" applyAlignment="1">
      <alignment horizontal="left" vertical="top" wrapText="1" indent="3"/>
    </xf>
    <xf numFmtId="0" fontId="0" fillId="0" borderId="6" xfId="0" applyBorder="1" applyAlignment="1">
      <alignment horizontal="left" vertical="top" wrapText="1" indent="3"/>
    </xf>
    <xf numFmtId="0" fontId="5" fillId="0" borderId="0" xfId="0" applyFont="1" applyAlignment="1">
      <alignment horizontal="center" wrapText="1"/>
    </xf>
    <xf numFmtId="0" fontId="3" fillId="6" borderId="2" xfId="0" applyFont="1" applyFill="1" applyBorder="1" applyAlignment="1">
      <alignment horizontal="left" vertical="center"/>
    </xf>
    <xf numFmtId="0" fontId="3" fillId="6" borderId="1" xfId="0" applyFont="1" applyFill="1" applyBorder="1" applyAlignment="1">
      <alignment horizontal="left" vertical="center"/>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5" xfId="0" applyBorder="1" applyAlignment="1">
      <alignment horizontal="center" vertical="top" wrapText="1"/>
    </xf>
    <xf numFmtId="0" fontId="0" fillId="0" borderId="0" xfId="0" applyAlignment="1">
      <alignment horizontal="center" vertical="top" wrapText="1"/>
    </xf>
    <xf numFmtId="0" fontId="0" fillId="0" borderId="3" xfId="0"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5" fillId="0" borderId="0" xfId="0" applyFont="1" applyAlignment="1">
      <alignment horizontal="center"/>
    </xf>
    <xf numFmtId="0" fontId="2" fillId="10" borderId="13" xfId="0" applyFont="1" applyFill="1" applyBorder="1" applyAlignment="1">
      <alignment horizontal="left"/>
    </xf>
    <xf numFmtId="0" fontId="2" fillId="10" borderId="11" xfId="0" applyFont="1" applyFill="1" applyBorder="1" applyAlignment="1">
      <alignment horizontal="left"/>
    </xf>
    <xf numFmtId="0" fontId="3" fillId="12" borderId="15" xfId="0" applyFont="1" applyFill="1" applyBorder="1" applyAlignment="1">
      <alignment horizontal="left"/>
    </xf>
    <xf numFmtId="0" fontId="3" fillId="12" borderId="16" xfId="0" applyFont="1" applyFill="1" applyBorder="1" applyAlignment="1">
      <alignment horizontal="left"/>
    </xf>
  </cellXfs>
  <cellStyles count="3">
    <cellStyle name="Bad" xfId="1" builtinId="27"/>
    <cellStyle name="Hyperlink" xfId="2" builtinId="8"/>
    <cellStyle name="Normal" xfId="0" builtinId="0"/>
  </cellStyles>
  <dxfs count="0"/>
  <tableStyles count="0" defaultTableStyle="TableStyleMedium2" defaultPivotStyle="PivotStyleLight16"/>
  <colors>
    <mruColors>
      <color rgb="FF00FF00"/>
      <color rgb="FF00AFFF"/>
      <color rgb="FF66FF33"/>
      <color rgb="FFF2F2F2"/>
      <color rgb="FFD9D9D9"/>
      <color rgb="FFFFF2CC"/>
      <color rgb="FFFFC000"/>
      <color rgb="FF99FF66"/>
      <color rgb="FFFF00FF"/>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110836</xdr:colOff>
      <xdr:row>18</xdr:row>
      <xdr:rowOff>1386</xdr:rowOff>
    </xdr:from>
    <xdr:to>
      <xdr:col>4</xdr:col>
      <xdr:colOff>578716</xdr:colOff>
      <xdr:row>26</xdr:row>
      <xdr:rowOff>10782</xdr:rowOff>
    </xdr:to>
    <xdr:pic>
      <xdr:nvPicPr>
        <xdr:cNvPr id="5" name="Picture 4" descr="Keypad For Telephone Royalty Free Cliparts, Vectors, And Stock ...">
          <a:extLst>
            <a:ext uri="{FF2B5EF4-FFF2-40B4-BE49-F238E27FC236}">
              <a16:creationId xmlns:a16="http://schemas.microsoft.com/office/drawing/2014/main" id="{A2F446D0-FB62-49D5-A0BC-63DA4B192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05" y="3511331"/>
          <a:ext cx="1685231" cy="18198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204</xdr:colOff>
      <xdr:row>23</xdr:row>
      <xdr:rowOff>90714</xdr:rowOff>
    </xdr:from>
    <xdr:to>
      <xdr:col>4</xdr:col>
      <xdr:colOff>505692</xdr:colOff>
      <xdr:row>26</xdr:row>
      <xdr:rowOff>117763</xdr:rowOff>
    </xdr:to>
    <xdr:sp macro="" textlink="">
      <xdr:nvSpPr>
        <xdr:cNvPr id="6" name="TextBox 5">
          <a:extLst>
            <a:ext uri="{FF2B5EF4-FFF2-40B4-BE49-F238E27FC236}">
              <a16:creationId xmlns:a16="http://schemas.microsoft.com/office/drawing/2014/main" id="{04E94453-4F3F-426B-991A-A736387C6A34}"/>
            </a:ext>
          </a:extLst>
        </xdr:cNvPr>
        <xdr:cNvSpPr txBox="1"/>
      </xdr:nvSpPr>
      <xdr:spPr>
        <a:xfrm>
          <a:off x="1605149" y="4863681"/>
          <a:ext cx="505488" cy="57133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xdr:col>
      <xdr:colOff>97694</xdr:colOff>
      <xdr:row>23</xdr:row>
      <xdr:rowOff>105988</xdr:rowOff>
    </xdr:from>
    <xdr:to>
      <xdr:col>3</xdr:col>
      <xdr:colOff>65808</xdr:colOff>
      <xdr:row>26</xdr:row>
      <xdr:rowOff>41867</xdr:rowOff>
    </xdr:to>
    <xdr:sp macro="" textlink="">
      <xdr:nvSpPr>
        <xdr:cNvPr id="7" name="TextBox 6">
          <a:extLst>
            <a:ext uri="{FF2B5EF4-FFF2-40B4-BE49-F238E27FC236}">
              <a16:creationId xmlns:a16="http://schemas.microsoft.com/office/drawing/2014/main" id="{77E63B32-335B-4A09-A5C9-96002DE19BB6}"/>
            </a:ext>
          </a:extLst>
        </xdr:cNvPr>
        <xdr:cNvSpPr txBox="1"/>
      </xdr:nvSpPr>
      <xdr:spPr>
        <a:xfrm>
          <a:off x="488463" y="4878955"/>
          <a:ext cx="575202" cy="480165"/>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3" Type="http://schemas.openxmlformats.org/officeDocument/2006/relationships/hyperlink" Target="mailto:EMP-I@" TargetMode="External"/><Relationship Id="rId18" Type="http://schemas.openxmlformats.org/officeDocument/2006/relationships/hyperlink" Target="mailto:CN-F@" TargetMode="External"/><Relationship Id="rId26" Type="http://schemas.openxmlformats.org/officeDocument/2006/relationships/hyperlink" Target="mailto:CN-I@" TargetMode="External"/><Relationship Id="rId39" Type="http://schemas.openxmlformats.org/officeDocument/2006/relationships/hyperlink" Target="mailto:REL-I@" TargetMode="External"/><Relationship Id="rId21" Type="http://schemas.openxmlformats.org/officeDocument/2006/relationships/hyperlink" Target="mailto:CN-F@" TargetMode="External"/><Relationship Id="rId34" Type="http://schemas.openxmlformats.org/officeDocument/2006/relationships/hyperlink" Target="mailto:REL-F@" TargetMode="External"/><Relationship Id="rId42" Type="http://schemas.openxmlformats.org/officeDocument/2006/relationships/hyperlink" Target="mailto:REL-I@" TargetMode="External"/><Relationship Id="rId47" Type="http://schemas.openxmlformats.org/officeDocument/2006/relationships/hyperlink" Target="mailto:REL-A@" TargetMode="External"/><Relationship Id="rId7" Type="http://schemas.openxmlformats.org/officeDocument/2006/relationships/hyperlink" Target="mailto:CY-A@" TargetMode="External"/><Relationship Id="rId2" Type="http://schemas.openxmlformats.org/officeDocument/2006/relationships/hyperlink" Target="mailto:CY-F@" TargetMode="External"/><Relationship Id="rId16" Type="http://schemas.openxmlformats.org/officeDocument/2006/relationships/hyperlink" Target="mailto:EMP-A@" TargetMode="External"/><Relationship Id="rId29" Type="http://schemas.openxmlformats.org/officeDocument/2006/relationships/hyperlink" Target="mailto:CN-A@" TargetMode="External"/><Relationship Id="rId1" Type="http://schemas.openxmlformats.org/officeDocument/2006/relationships/hyperlink" Target="mailto:CY-F@" TargetMode="External"/><Relationship Id="rId6" Type="http://schemas.openxmlformats.org/officeDocument/2006/relationships/hyperlink" Target="mailto:CY-A@" TargetMode="External"/><Relationship Id="rId11" Type="http://schemas.openxmlformats.org/officeDocument/2006/relationships/hyperlink" Target="mailto:EMP-F@" TargetMode="External"/><Relationship Id="rId24" Type="http://schemas.openxmlformats.org/officeDocument/2006/relationships/hyperlink" Target="mailto:CN-I@" TargetMode="External"/><Relationship Id="rId32" Type="http://schemas.openxmlformats.org/officeDocument/2006/relationships/hyperlink" Target="mailto:REL-F@" TargetMode="External"/><Relationship Id="rId37" Type="http://schemas.openxmlformats.org/officeDocument/2006/relationships/hyperlink" Target="mailto:REL-I@" TargetMode="External"/><Relationship Id="rId40" Type="http://schemas.openxmlformats.org/officeDocument/2006/relationships/hyperlink" Target="mailto:REL-I@" TargetMode="External"/><Relationship Id="rId45" Type="http://schemas.openxmlformats.org/officeDocument/2006/relationships/hyperlink" Target="mailto:REL-A@" TargetMode="External"/><Relationship Id="rId5" Type="http://schemas.openxmlformats.org/officeDocument/2006/relationships/hyperlink" Target="mailto:CY-I@" TargetMode="External"/><Relationship Id="rId15" Type="http://schemas.openxmlformats.org/officeDocument/2006/relationships/hyperlink" Target="mailto:EMP-A@" TargetMode="External"/><Relationship Id="rId23" Type="http://schemas.openxmlformats.org/officeDocument/2006/relationships/hyperlink" Target="mailto:CN-I@" TargetMode="External"/><Relationship Id="rId28" Type="http://schemas.openxmlformats.org/officeDocument/2006/relationships/hyperlink" Target="mailto:CN-A@" TargetMode="External"/><Relationship Id="rId36" Type="http://schemas.openxmlformats.org/officeDocument/2006/relationships/hyperlink" Target="mailto:REL-F@" TargetMode="External"/><Relationship Id="rId10" Type="http://schemas.openxmlformats.org/officeDocument/2006/relationships/hyperlink" Target="mailto:EMP-F@" TargetMode="External"/><Relationship Id="rId19" Type="http://schemas.openxmlformats.org/officeDocument/2006/relationships/hyperlink" Target="mailto:CN-F@" TargetMode="External"/><Relationship Id="rId31" Type="http://schemas.openxmlformats.org/officeDocument/2006/relationships/hyperlink" Target="mailto:REL-F@" TargetMode="External"/><Relationship Id="rId44" Type="http://schemas.openxmlformats.org/officeDocument/2006/relationships/hyperlink" Target="mailto:REL-A@" TargetMode="External"/><Relationship Id="rId4" Type="http://schemas.openxmlformats.org/officeDocument/2006/relationships/hyperlink" Target="mailto:CY-I@" TargetMode="External"/><Relationship Id="rId9" Type="http://schemas.openxmlformats.org/officeDocument/2006/relationships/hyperlink" Target="mailto:EMP-F@" TargetMode="External"/><Relationship Id="rId14" Type="http://schemas.openxmlformats.org/officeDocument/2006/relationships/hyperlink" Target="mailto:EMP-I@" TargetMode="External"/><Relationship Id="rId22" Type="http://schemas.openxmlformats.org/officeDocument/2006/relationships/hyperlink" Target="mailto:CN-I@" TargetMode="External"/><Relationship Id="rId27" Type="http://schemas.openxmlformats.org/officeDocument/2006/relationships/hyperlink" Target="mailto:CN-A@" TargetMode="External"/><Relationship Id="rId30" Type="http://schemas.openxmlformats.org/officeDocument/2006/relationships/hyperlink" Target="mailto:CN-A@" TargetMode="External"/><Relationship Id="rId35" Type="http://schemas.openxmlformats.org/officeDocument/2006/relationships/hyperlink" Target="mailto:REL-F@" TargetMode="External"/><Relationship Id="rId43" Type="http://schemas.openxmlformats.org/officeDocument/2006/relationships/hyperlink" Target="mailto:REL-A@" TargetMode="External"/><Relationship Id="rId48" Type="http://schemas.openxmlformats.org/officeDocument/2006/relationships/hyperlink" Target="mailto:REL-A@" TargetMode="External"/><Relationship Id="rId8" Type="http://schemas.openxmlformats.org/officeDocument/2006/relationships/hyperlink" Target="mailto:CY-A@" TargetMode="External"/><Relationship Id="rId3" Type="http://schemas.openxmlformats.org/officeDocument/2006/relationships/hyperlink" Target="mailto:CY-I@" TargetMode="External"/><Relationship Id="rId12" Type="http://schemas.openxmlformats.org/officeDocument/2006/relationships/hyperlink" Target="mailto:EMP-I@" TargetMode="External"/><Relationship Id="rId17" Type="http://schemas.openxmlformats.org/officeDocument/2006/relationships/hyperlink" Target="mailto:EMP-A@" TargetMode="External"/><Relationship Id="rId25" Type="http://schemas.openxmlformats.org/officeDocument/2006/relationships/hyperlink" Target="mailto:CN-I@" TargetMode="External"/><Relationship Id="rId33" Type="http://schemas.openxmlformats.org/officeDocument/2006/relationships/hyperlink" Target="mailto:REL-F@" TargetMode="External"/><Relationship Id="rId38" Type="http://schemas.openxmlformats.org/officeDocument/2006/relationships/hyperlink" Target="mailto:REL-I@" TargetMode="External"/><Relationship Id="rId46" Type="http://schemas.openxmlformats.org/officeDocument/2006/relationships/hyperlink" Target="mailto:REL-A@" TargetMode="External"/><Relationship Id="rId20" Type="http://schemas.openxmlformats.org/officeDocument/2006/relationships/hyperlink" Target="mailto:CN-F@" TargetMode="External"/><Relationship Id="rId41" Type="http://schemas.openxmlformats.org/officeDocument/2006/relationships/hyperlink" Target="mailto:REL-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83"/>
  <sheetViews>
    <sheetView showGridLines="0" showRowColHeaders="0" tabSelected="1" zoomScale="91" zoomScaleNormal="91" workbookViewId="0">
      <selection activeCell="P75" sqref="P75"/>
    </sheetView>
  </sheetViews>
  <sheetFormatPr defaultColWidth="8.85546875" defaultRowHeight="15" x14ac:dyDescent="0.25"/>
  <cols>
    <col min="1" max="2" width="2.85546875" customWidth="1"/>
    <col min="12" max="12" width="8.7109375" customWidth="1"/>
    <col min="13" max="13" width="3" customWidth="1"/>
  </cols>
  <sheetData>
    <row r="2" spans="2:17" x14ac:dyDescent="0.25">
      <c r="B2" s="36"/>
      <c r="C2" s="198" t="s">
        <v>0</v>
      </c>
      <c r="D2" s="198"/>
      <c r="E2" s="198"/>
      <c r="F2" s="198"/>
      <c r="G2" s="198"/>
      <c r="H2" s="198"/>
      <c r="I2" s="198"/>
      <c r="J2" s="198"/>
      <c r="K2" s="198"/>
      <c r="L2" s="198"/>
      <c r="M2" s="37"/>
    </row>
    <row r="3" spans="2:17" x14ac:dyDescent="0.25">
      <c r="B3" s="141"/>
      <c r="C3" s="199"/>
      <c r="D3" s="199"/>
      <c r="E3" s="199"/>
      <c r="F3" s="199"/>
      <c r="G3" s="199"/>
      <c r="H3" s="199"/>
      <c r="I3" s="199"/>
      <c r="J3" s="199"/>
      <c r="K3" s="199"/>
      <c r="L3" s="199"/>
      <c r="M3" s="142"/>
      <c r="O3" s="197"/>
      <c r="P3" s="197"/>
      <c r="Q3" s="197"/>
    </row>
    <row r="4" spans="2:17" x14ac:dyDescent="0.25">
      <c r="B4" s="38"/>
      <c r="C4" s="20"/>
      <c r="D4" s="39"/>
      <c r="E4" s="39"/>
      <c r="F4" s="39"/>
      <c r="G4" s="39"/>
      <c r="H4" s="39"/>
      <c r="I4" s="39"/>
      <c r="J4" s="39"/>
      <c r="K4" s="39"/>
      <c r="L4" s="39"/>
      <c r="M4" s="40"/>
      <c r="O4" s="197"/>
      <c r="P4" s="197"/>
      <c r="Q4" s="197"/>
    </row>
    <row r="5" spans="2:17" x14ac:dyDescent="0.25">
      <c r="B5" s="38"/>
      <c r="C5" s="33" t="s">
        <v>1</v>
      </c>
      <c r="D5" s="34"/>
      <c r="E5" s="34"/>
      <c r="F5" s="34"/>
      <c r="G5" s="34"/>
      <c r="H5" s="34"/>
      <c r="I5" s="34"/>
      <c r="J5" s="34"/>
      <c r="K5" s="34"/>
      <c r="L5" s="35"/>
      <c r="M5" s="40"/>
      <c r="O5" s="197"/>
      <c r="P5" s="197"/>
      <c r="Q5" s="197"/>
    </row>
    <row r="6" spans="2:17" ht="14.45" customHeight="1" x14ac:dyDescent="0.25">
      <c r="B6" s="38"/>
      <c r="C6" s="55" t="s">
        <v>2</v>
      </c>
      <c r="D6" s="56"/>
      <c r="E6" s="56"/>
      <c r="F6" s="56"/>
      <c r="G6" s="56"/>
      <c r="H6" s="56"/>
      <c r="I6" s="56"/>
      <c r="J6" s="56"/>
      <c r="K6" s="56"/>
      <c r="L6" s="57"/>
      <c r="M6" s="40"/>
    </row>
    <row r="7" spans="2:17" x14ac:dyDescent="0.25">
      <c r="B7" s="38"/>
      <c r="C7" s="63" t="s">
        <v>3</v>
      </c>
      <c r="D7" s="58"/>
      <c r="E7" s="58"/>
      <c r="F7" s="58"/>
      <c r="G7" s="58"/>
      <c r="H7" s="58"/>
      <c r="I7" s="58"/>
      <c r="J7" s="58"/>
      <c r="K7" s="58"/>
      <c r="L7" s="59"/>
      <c r="M7" s="40"/>
    </row>
    <row r="8" spans="2:17" x14ac:dyDescent="0.25">
      <c r="B8" s="38"/>
      <c r="C8" s="63" t="s">
        <v>4</v>
      </c>
      <c r="D8" s="58"/>
      <c r="E8" s="58"/>
      <c r="F8" s="58"/>
      <c r="G8" s="58"/>
      <c r="H8" s="58"/>
      <c r="I8" s="58"/>
      <c r="J8" s="58"/>
      <c r="K8" s="58"/>
      <c r="L8" s="59"/>
      <c r="M8" s="40"/>
    </row>
    <row r="9" spans="2:17" x14ac:dyDescent="0.25">
      <c r="B9" s="38"/>
      <c r="C9" s="63" t="s">
        <v>5</v>
      </c>
      <c r="D9" s="58"/>
      <c r="E9" s="58"/>
      <c r="F9" s="58"/>
      <c r="G9" s="58"/>
      <c r="H9" s="58"/>
      <c r="I9" s="58"/>
      <c r="J9" s="58"/>
      <c r="K9" s="58"/>
      <c r="L9" s="59"/>
      <c r="M9" s="40"/>
    </row>
    <row r="10" spans="2:17" x14ac:dyDescent="0.25">
      <c r="B10" s="38"/>
      <c r="C10" s="203" t="s">
        <v>6</v>
      </c>
      <c r="D10" s="204"/>
      <c r="E10" s="204"/>
      <c r="F10" s="204"/>
      <c r="G10" s="204"/>
      <c r="H10" s="204"/>
      <c r="I10" s="204"/>
      <c r="J10" s="204"/>
      <c r="K10" s="204"/>
      <c r="L10" s="205"/>
      <c r="M10" s="40"/>
    </row>
    <row r="11" spans="2:17" ht="14.45" customHeight="1" x14ac:dyDescent="0.25">
      <c r="B11" s="38"/>
      <c r="C11" s="203"/>
      <c r="D11" s="204"/>
      <c r="E11" s="204"/>
      <c r="F11" s="204"/>
      <c r="G11" s="204"/>
      <c r="H11" s="204"/>
      <c r="I11" s="204"/>
      <c r="J11" s="204"/>
      <c r="K11" s="204"/>
      <c r="L11" s="205"/>
      <c r="M11" s="40"/>
    </row>
    <row r="12" spans="2:17" ht="6.6" customHeight="1" x14ac:dyDescent="0.25">
      <c r="B12" s="38"/>
      <c r="C12" s="60"/>
      <c r="D12" s="61"/>
      <c r="E12" s="61"/>
      <c r="F12" s="61"/>
      <c r="G12" s="61"/>
      <c r="H12" s="61"/>
      <c r="I12" s="61"/>
      <c r="J12" s="61"/>
      <c r="K12" s="61"/>
      <c r="L12" s="62"/>
      <c r="M12" s="40"/>
    </row>
    <row r="13" spans="2:17" x14ac:dyDescent="0.25">
      <c r="B13" s="38"/>
      <c r="C13" s="41"/>
      <c r="D13" s="41"/>
      <c r="E13" s="41"/>
      <c r="F13" s="41"/>
      <c r="G13" s="41"/>
      <c r="H13" s="41"/>
      <c r="I13" s="41"/>
      <c r="J13" s="41"/>
      <c r="K13" s="41"/>
      <c r="L13" s="41"/>
      <c r="M13" s="40"/>
    </row>
    <row r="14" spans="2:17" x14ac:dyDescent="0.25">
      <c r="B14" s="38"/>
      <c r="C14" s="64" t="s">
        <v>7</v>
      </c>
      <c r="D14" s="65"/>
      <c r="E14" s="65"/>
      <c r="F14" s="65"/>
      <c r="G14" s="65"/>
      <c r="H14" s="65"/>
      <c r="I14" s="65"/>
      <c r="J14" s="65"/>
      <c r="K14" s="65"/>
      <c r="L14" s="66"/>
      <c r="M14" s="40"/>
    </row>
    <row r="15" spans="2:17" x14ac:dyDescent="0.25">
      <c r="B15" s="38"/>
      <c r="C15" s="200" t="s">
        <v>8</v>
      </c>
      <c r="D15" s="201"/>
      <c r="E15" s="201"/>
      <c r="F15" s="201"/>
      <c r="G15" s="201"/>
      <c r="H15" s="201"/>
      <c r="I15" s="201"/>
      <c r="J15" s="201"/>
      <c r="K15" s="201"/>
      <c r="L15" s="202"/>
      <c r="M15" s="40"/>
    </row>
    <row r="16" spans="2:17" ht="14.45" customHeight="1" x14ac:dyDescent="0.25">
      <c r="B16" s="38"/>
      <c r="C16" s="203"/>
      <c r="D16" s="204"/>
      <c r="E16" s="204"/>
      <c r="F16" s="204"/>
      <c r="G16" s="204"/>
      <c r="H16" s="204"/>
      <c r="I16" s="204"/>
      <c r="J16" s="204"/>
      <c r="K16" s="204"/>
      <c r="L16" s="205"/>
      <c r="M16" s="40"/>
    </row>
    <row r="17" spans="2:13" x14ac:dyDescent="0.25">
      <c r="B17" s="38"/>
      <c r="C17" s="203"/>
      <c r="D17" s="204"/>
      <c r="E17" s="204"/>
      <c r="F17" s="204"/>
      <c r="G17" s="204"/>
      <c r="H17" s="204"/>
      <c r="I17" s="204"/>
      <c r="J17" s="204"/>
      <c r="K17" s="204"/>
      <c r="L17" s="205"/>
      <c r="M17" s="40"/>
    </row>
    <row r="18" spans="2:13" ht="33.6" customHeight="1" x14ac:dyDescent="0.25">
      <c r="B18" s="38"/>
      <c r="C18" s="203"/>
      <c r="D18" s="204"/>
      <c r="E18" s="204"/>
      <c r="F18" s="204"/>
      <c r="G18" s="204"/>
      <c r="H18" s="204"/>
      <c r="I18" s="204"/>
      <c r="J18" s="204"/>
      <c r="K18" s="204"/>
      <c r="L18" s="205"/>
      <c r="M18" s="40"/>
    </row>
    <row r="19" spans="2:13" x14ac:dyDescent="0.25">
      <c r="B19" s="38"/>
      <c r="C19" s="67"/>
      <c r="D19" s="68"/>
      <c r="E19" s="68"/>
      <c r="F19" s="204" t="s">
        <v>9</v>
      </c>
      <c r="G19" s="204"/>
      <c r="H19" s="204"/>
      <c r="I19" s="204"/>
      <c r="J19" s="204"/>
      <c r="K19" s="204"/>
      <c r="L19" s="205"/>
      <c r="M19" s="40"/>
    </row>
    <row r="20" spans="2:13" ht="27.95" customHeight="1" x14ac:dyDescent="0.25">
      <c r="B20" s="38"/>
      <c r="C20" s="67"/>
      <c r="D20" s="68"/>
      <c r="E20" s="68"/>
      <c r="F20" s="204"/>
      <c r="G20" s="204"/>
      <c r="H20" s="204"/>
      <c r="I20" s="204"/>
      <c r="J20" s="204"/>
      <c r="K20" s="204"/>
      <c r="L20" s="205"/>
      <c r="M20" s="40"/>
    </row>
    <row r="21" spans="2:13" x14ac:dyDescent="0.25">
      <c r="B21" s="38"/>
      <c r="C21" s="67"/>
      <c r="D21" s="68"/>
      <c r="E21" s="68"/>
      <c r="F21" s="204" t="s">
        <v>10</v>
      </c>
      <c r="G21" s="204"/>
      <c r="H21" s="204"/>
      <c r="I21" s="204"/>
      <c r="J21" s="204"/>
      <c r="K21" s="204"/>
      <c r="L21" s="205"/>
      <c r="M21" s="40"/>
    </row>
    <row r="22" spans="2:13" ht="28.5" customHeight="1" x14ac:dyDescent="0.25">
      <c r="B22" s="38"/>
      <c r="C22" s="67"/>
      <c r="E22" s="68"/>
      <c r="F22" s="204"/>
      <c r="G22" s="204"/>
      <c r="H22" s="204"/>
      <c r="I22" s="204"/>
      <c r="J22" s="204"/>
      <c r="K22" s="204"/>
      <c r="L22" s="205"/>
      <c r="M22" s="40"/>
    </row>
    <row r="23" spans="2:13" x14ac:dyDescent="0.25">
      <c r="B23" s="38"/>
      <c r="C23" s="67"/>
      <c r="D23" s="68"/>
      <c r="E23" s="68"/>
      <c r="F23" s="204" t="s">
        <v>11</v>
      </c>
      <c r="G23" s="204"/>
      <c r="H23" s="204"/>
      <c r="I23" s="204"/>
      <c r="J23" s="204"/>
      <c r="K23" s="204"/>
      <c r="L23" s="205"/>
      <c r="M23" s="40"/>
    </row>
    <row r="24" spans="2:13" ht="14.45" customHeight="1" x14ac:dyDescent="0.25">
      <c r="B24" s="38"/>
      <c r="C24" s="67"/>
      <c r="D24" s="68"/>
      <c r="E24" s="68"/>
      <c r="F24" s="204"/>
      <c r="G24" s="204"/>
      <c r="H24" s="204"/>
      <c r="I24" s="204"/>
      <c r="J24" s="204"/>
      <c r="K24" s="204"/>
      <c r="L24" s="205"/>
      <c r="M24" s="40"/>
    </row>
    <row r="25" spans="2:13" x14ac:dyDescent="0.25">
      <c r="B25" s="38"/>
      <c r="C25" s="67"/>
      <c r="D25" s="68"/>
      <c r="E25" s="68"/>
      <c r="F25" s="204" t="s">
        <v>12</v>
      </c>
      <c r="G25" s="204"/>
      <c r="H25" s="204"/>
      <c r="I25" s="204"/>
      <c r="J25" s="204"/>
      <c r="K25" s="204"/>
      <c r="L25" s="205"/>
      <c r="M25" s="40"/>
    </row>
    <row r="26" spans="2:13" ht="14.45" customHeight="1" x14ac:dyDescent="0.25">
      <c r="B26" s="38"/>
      <c r="C26" s="67"/>
      <c r="D26" s="68"/>
      <c r="E26" s="68"/>
      <c r="F26" s="204" t="s">
        <v>13</v>
      </c>
      <c r="G26" s="204"/>
      <c r="H26" s="204"/>
      <c r="I26" s="204"/>
      <c r="J26" s="204"/>
      <c r="K26" s="204"/>
      <c r="L26" s="205"/>
      <c r="M26" s="40"/>
    </row>
    <row r="27" spans="2:13" ht="14.45" customHeight="1" x14ac:dyDescent="0.25">
      <c r="B27" s="38"/>
      <c r="C27" s="69"/>
      <c r="D27" s="68"/>
      <c r="E27" s="68"/>
      <c r="F27" s="148"/>
      <c r="G27" s="148"/>
      <c r="H27" s="148"/>
      <c r="I27" s="148"/>
      <c r="J27" s="148"/>
      <c r="K27" s="148"/>
      <c r="L27" s="117"/>
      <c r="M27" s="40"/>
    </row>
    <row r="28" spans="2:13" ht="14.45" customHeight="1" x14ac:dyDescent="0.25">
      <c r="B28" s="38"/>
      <c r="C28" s="118"/>
      <c r="D28" s="118"/>
      <c r="E28" s="118"/>
      <c r="F28" s="118"/>
      <c r="G28" s="118"/>
      <c r="H28" s="118"/>
      <c r="I28" s="118"/>
      <c r="J28" s="118"/>
      <c r="K28" s="118"/>
      <c r="L28" s="118"/>
      <c r="M28" s="40"/>
    </row>
    <row r="29" spans="2:13" ht="14.45" customHeight="1" x14ac:dyDescent="0.25">
      <c r="B29" s="38"/>
      <c r="C29" s="127" t="s">
        <v>14</v>
      </c>
      <c r="D29" s="128"/>
      <c r="E29" s="128"/>
      <c r="F29" s="128"/>
      <c r="G29" s="128"/>
      <c r="H29" s="128"/>
      <c r="I29" s="128"/>
      <c r="J29" s="128"/>
      <c r="K29" s="128"/>
      <c r="L29" s="129"/>
      <c r="M29" s="40"/>
    </row>
    <row r="30" spans="2:13" x14ac:dyDescent="0.25">
      <c r="B30" s="38"/>
      <c r="C30" s="200" t="s">
        <v>15</v>
      </c>
      <c r="D30" s="201"/>
      <c r="E30" s="201"/>
      <c r="F30" s="201"/>
      <c r="G30" s="201"/>
      <c r="H30" s="201"/>
      <c r="I30" s="201"/>
      <c r="J30" s="201"/>
      <c r="K30" s="201"/>
      <c r="L30" s="202"/>
      <c r="M30" s="40"/>
    </row>
    <row r="31" spans="2:13" ht="17.100000000000001" customHeight="1" x14ac:dyDescent="0.25">
      <c r="B31" s="38"/>
      <c r="C31" s="203"/>
      <c r="D31" s="204"/>
      <c r="E31" s="204"/>
      <c r="F31" s="204"/>
      <c r="G31" s="204"/>
      <c r="H31" s="204"/>
      <c r="I31" s="204"/>
      <c r="J31" s="204"/>
      <c r="K31" s="204"/>
      <c r="L31" s="205"/>
      <c r="M31" s="40"/>
    </row>
    <row r="32" spans="2:13" x14ac:dyDescent="0.25">
      <c r="B32" s="38"/>
      <c r="C32" s="194" t="s">
        <v>16</v>
      </c>
      <c r="D32" s="195"/>
      <c r="E32" s="195"/>
      <c r="F32" s="195"/>
      <c r="G32" s="195"/>
      <c r="H32" s="195"/>
      <c r="I32" s="195"/>
      <c r="J32" s="195"/>
      <c r="K32" s="195"/>
      <c r="L32" s="196"/>
      <c r="M32" s="40"/>
    </row>
    <row r="33" spans="2:13" ht="14.45" customHeight="1" x14ac:dyDescent="0.25">
      <c r="B33" s="38"/>
      <c r="C33" s="194"/>
      <c r="D33" s="195"/>
      <c r="E33" s="195"/>
      <c r="F33" s="195"/>
      <c r="G33" s="195"/>
      <c r="H33" s="195"/>
      <c r="I33" s="195"/>
      <c r="J33" s="195"/>
      <c r="K33" s="195"/>
      <c r="L33" s="196"/>
      <c r="M33" s="40"/>
    </row>
    <row r="34" spans="2:13" x14ac:dyDescent="0.25">
      <c r="B34" s="38"/>
      <c r="C34" s="194"/>
      <c r="D34" s="195"/>
      <c r="E34" s="195"/>
      <c r="F34" s="195"/>
      <c r="G34" s="195"/>
      <c r="H34" s="195"/>
      <c r="I34" s="195"/>
      <c r="J34" s="195"/>
      <c r="K34" s="195"/>
      <c r="L34" s="196"/>
      <c r="M34" s="40"/>
    </row>
    <row r="35" spans="2:13" ht="14.45" customHeight="1" x14ac:dyDescent="0.25">
      <c r="B35" s="38"/>
      <c r="C35" s="194"/>
      <c r="D35" s="195"/>
      <c r="E35" s="195"/>
      <c r="F35" s="195"/>
      <c r="G35" s="195"/>
      <c r="H35" s="195"/>
      <c r="I35" s="195"/>
      <c r="J35" s="195"/>
      <c r="K35" s="195"/>
      <c r="L35" s="196"/>
      <c r="M35" s="40"/>
    </row>
    <row r="36" spans="2:13" x14ac:dyDescent="0.25">
      <c r="B36" s="24"/>
      <c r="C36" s="195" t="s">
        <v>17</v>
      </c>
      <c r="D36" s="195"/>
      <c r="E36" s="195"/>
      <c r="F36" s="195"/>
      <c r="G36" s="195"/>
      <c r="H36" s="195"/>
      <c r="I36" s="195"/>
      <c r="J36" s="195"/>
      <c r="K36" s="195"/>
      <c r="L36" s="196"/>
      <c r="M36" s="40"/>
    </row>
    <row r="37" spans="2:13" ht="14.45" customHeight="1" x14ac:dyDescent="0.25">
      <c r="B37" s="24"/>
      <c r="C37" s="195"/>
      <c r="D37" s="195"/>
      <c r="E37" s="195"/>
      <c r="F37" s="195"/>
      <c r="G37" s="195"/>
      <c r="H37" s="195"/>
      <c r="I37" s="195"/>
      <c r="J37" s="195"/>
      <c r="K37" s="195"/>
      <c r="L37" s="196"/>
      <c r="M37" s="40"/>
    </row>
    <row r="38" spans="2:13" x14ac:dyDescent="0.25">
      <c r="B38" s="24"/>
      <c r="C38" s="195"/>
      <c r="D38" s="195"/>
      <c r="E38" s="195"/>
      <c r="F38" s="195"/>
      <c r="G38" s="195"/>
      <c r="H38" s="195"/>
      <c r="I38" s="195"/>
      <c r="J38" s="195"/>
      <c r="K38" s="195"/>
      <c r="L38" s="196"/>
      <c r="M38" s="40"/>
    </row>
    <row r="39" spans="2:13" x14ac:dyDescent="0.25">
      <c r="B39" s="38"/>
      <c r="C39" s="194" t="s">
        <v>18</v>
      </c>
      <c r="D39" s="195"/>
      <c r="E39" s="195"/>
      <c r="F39" s="195"/>
      <c r="G39" s="195"/>
      <c r="H39" s="195"/>
      <c r="I39" s="195"/>
      <c r="J39" s="195"/>
      <c r="K39" s="195"/>
      <c r="L39" s="196"/>
      <c r="M39" s="40"/>
    </row>
    <row r="40" spans="2:13" x14ac:dyDescent="0.25">
      <c r="B40" s="38"/>
      <c r="C40" s="194"/>
      <c r="D40" s="195"/>
      <c r="E40" s="195"/>
      <c r="F40" s="195"/>
      <c r="G40" s="195"/>
      <c r="H40" s="195"/>
      <c r="I40" s="195"/>
      <c r="J40" s="195"/>
      <c r="K40" s="195"/>
      <c r="L40" s="196"/>
      <c r="M40" s="40"/>
    </row>
    <row r="41" spans="2:13" ht="26.1" customHeight="1" x14ac:dyDescent="0.25">
      <c r="B41" s="38"/>
      <c r="C41" s="194" t="s">
        <v>19</v>
      </c>
      <c r="D41" s="195"/>
      <c r="E41" s="195"/>
      <c r="F41" s="195"/>
      <c r="G41" s="195"/>
      <c r="H41" s="195"/>
      <c r="I41" s="195"/>
      <c r="J41" s="195"/>
      <c r="K41" s="195"/>
      <c r="L41" s="196"/>
      <c r="M41" s="40"/>
    </row>
    <row r="42" spans="2:13" x14ac:dyDescent="0.25">
      <c r="B42" s="38"/>
      <c r="C42" s="194" t="s">
        <v>20</v>
      </c>
      <c r="D42" s="195"/>
      <c r="E42" s="195"/>
      <c r="F42" s="195"/>
      <c r="G42" s="195"/>
      <c r="H42" s="195"/>
      <c r="I42" s="195"/>
      <c r="J42" s="195"/>
      <c r="K42" s="195"/>
      <c r="L42" s="196"/>
      <c r="M42" s="40"/>
    </row>
    <row r="43" spans="2:13" ht="14.45" customHeight="1" x14ac:dyDescent="0.25">
      <c r="B43" s="38"/>
      <c r="C43" s="194"/>
      <c r="D43" s="195"/>
      <c r="E43" s="195"/>
      <c r="F43" s="195"/>
      <c r="G43" s="195"/>
      <c r="H43" s="195"/>
      <c r="I43" s="195"/>
      <c r="J43" s="195"/>
      <c r="K43" s="195"/>
      <c r="L43" s="196"/>
      <c r="M43" s="40"/>
    </row>
    <row r="44" spans="2:13" x14ac:dyDescent="0.25">
      <c r="B44" s="38"/>
      <c r="C44" s="194" t="s">
        <v>21</v>
      </c>
      <c r="D44" s="195"/>
      <c r="E44" s="195"/>
      <c r="F44" s="195"/>
      <c r="G44" s="195"/>
      <c r="H44" s="195"/>
      <c r="I44" s="195"/>
      <c r="J44" s="195"/>
      <c r="K44" s="195"/>
      <c r="L44" s="196"/>
      <c r="M44" s="40"/>
    </row>
    <row r="45" spans="2:13" ht="14.45" customHeight="1" x14ac:dyDescent="0.25">
      <c r="B45" s="38"/>
      <c r="C45" s="194"/>
      <c r="D45" s="195"/>
      <c r="E45" s="195"/>
      <c r="F45" s="195"/>
      <c r="G45" s="195"/>
      <c r="H45" s="195"/>
      <c r="I45" s="195"/>
      <c r="J45" s="195"/>
      <c r="K45" s="195"/>
      <c r="L45" s="196"/>
      <c r="M45" s="40"/>
    </row>
    <row r="46" spans="2:13" ht="14.45" customHeight="1" x14ac:dyDescent="0.25">
      <c r="B46" s="38"/>
      <c r="C46" s="194" t="s">
        <v>22</v>
      </c>
      <c r="D46" s="195"/>
      <c r="E46" s="195"/>
      <c r="F46" s="195"/>
      <c r="G46" s="195"/>
      <c r="H46" s="195"/>
      <c r="I46" s="195"/>
      <c r="J46" s="195"/>
      <c r="K46" s="195"/>
      <c r="L46" s="196"/>
      <c r="M46" s="40"/>
    </row>
    <row r="47" spans="2:13" x14ac:dyDescent="0.25">
      <c r="B47" s="38"/>
      <c r="C47" s="194"/>
      <c r="D47" s="195"/>
      <c r="E47" s="195"/>
      <c r="F47" s="195"/>
      <c r="G47" s="195"/>
      <c r="H47" s="195"/>
      <c r="I47" s="195"/>
      <c r="J47" s="195"/>
      <c r="K47" s="195"/>
      <c r="L47" s="196"/>
      <c r="M47" s="40"/>
    </row>
    <row r="48" spans="2:13" x14ac:dyDescent="0.25">
      <c r="B48" s="38"/>
      <c r="C48" s="206" t="s">
        <v>23</v>
      </c>
      <c r="D48" s="207"/>
      <c r="E48" s="207"/>
      <c r="F48" s="146"/>
      <c r="G48" s="146"/>
      <c r="H48" s="146"/>
      <c r="I48" s="146"/>
      <c r="J48" s="146"/>
      <c r="K48" s="146"/>
      <c r="L48" s="147"/>
      <c r="M48" s="40"/>
    </row>
    <row r="49" spans="2:13" ht="6.6" customHeight="1" x14ac:dyDescent="0.25">
      <c r="B49" s="38"/>
      <c r="C49" s="60"/>
      <c r="D49" s="61"/>
      <c r="E49" s="61"/>
      <c r="F49" s="61"/>
      <c r="G49" s="61"/>
      <c r="H49" s="61"/>
      <c r="I49" s="61"/>
      <c r="J49" s="61"/>
      <c r="K49" s="61"/>
      <c r="L49" s="62"/>
      <c r="M49" s="40"/>
    </row>
    <row r="50" spans="2:13" x14ac:dyDescent="0.25">
      <c r="B50" s="38"/>
      <c r="C50" s="41"/>
      <c r="D50" s="41"/>
      <c r="E50" s="41"/>
      <c r="F50" s="41"/>
      <c r="G50" s="41"/>
      <c r="H50" s="41"/>
      <c r="I50" s="41"/>
      <c r="J50" s="41"/>
      <c r="K50" s="41"/>
      <c r="L50" s="41"/>
      <c r="M50" s="40"/>
    </row>
    <row r="51" spans="2:13" ht="14.45" customHeight="1" x14ac:dyDescent="0.25">
      <c r="B51" s="38"/>
      <c r="C51" s="131" t="s">
        <v>24</v>
      </c>
      <c r="D51" s="132"/>
      <c r="E51" s="132"/>
      <c r="F51" s="132"/>
      <c r="G51" s="132"/>
      <c r="H51" s="132"/>
      <c r="I51" s="132"/>
      <c r="J51" s="132"/>
      <c r="K51" s="132"/>
      <c r="L51" s="133"/>
      <c r="M51" s="40"/>
    </row>
    <row r="52" spans="2:13" x14ac:dyDescent="0.25">
      <c r="B52" s="38"/>
      <c r="C52" s="200" t="s">
        <v>25</v>
      </c>
      <c r="D52" s="201"/>
      <c r="E52" s="201"/>
      <c r="F52" s="201"/>
      <c r="G52" s="201"/>
      <c r="H52" s="201"/>
      <c r="I52" s="201"/>
      <c r="J52" s="201"/>
      <c r="K52" s="201"/>
      <c r="L52" s="202"/>
      <c r="M52" s="40"/>
    </row>
    <row r="53" spans="2:13" x14ac:dyDescent="0.25">
      <c r="B53" s="38"/>
      <c r="C53" s="203"/>
      <c r="D53" s="204"/>
      <c r="E53" s="204"/>
      <c r="F53" s="204"/>
      <c r="G53" s="204"/>
      <c r="H53" s="204"/>
      <c r="I53" s="204"/>
      <c r="J53" s="204"/>
      <c r="K53" s="204"/>
      <c r="L53" s="205"/>
      <c r="M53" s="40"/>
    </row>
    <row r="54" spans="2:13" x14ac:dyDescent="0.25">
      <c r="B54" s="38"/>
      <c r="C54" s="203"/>
      <c r="D54" s="204"/>
      <c r="E54" s="204"/>
      <c r="F54" s="204"/>
      <c r="G54" s="204"/>
      <c r="H54" s="204"/>
      <c r="I54" s="204"/>
      <c r="J54" s="204"/>
      <c r="K54" s="204"/>
      <c r="L54" s="205"/>
      <c r="M54" s="40"/>
    </row>
    <row r="55" spans="2:13" x14ac:dyDescent="0.25">
      <c r="B55" s="38"/>
      <c r="C55" s="194" t="s">
        <v>26</v>
      </c>
      <c r="D55" s="195"/>
      <c r="E55" s="195"/>
      <c r="F55" s="195"/>
      <c r="G55" s="195"/>
      <c r="H55" s="195"/>
      <c r="I55" s="195"/>
      <c r="J55" s="195"/>
      <c r="K55" s="195"/>
      <c r="L55" s="196"/>
      <c r="M55" s="40"/>
    </row>
    <row r="56" spans="2:13" ht="14.45" customHeight="1" x14ac:dyDescent="0.25">
      <c r="B56" s="38"/>
      <c r="C56" s="194"/>
      <c r="D56" s="195"/>
      <c r="E56" s="195"/>
      <c r="F56" s="195"/>
      <c r="G56" s="195"/>
      <c r="H56" s="195"/>
      <c r="I56" s="195"/>
      <c r="J56" s="195"/>
      <c r="K56" s="195"/>
      <c r="L56" s="196"/>
      <c r="M56" s="40"/>
    </row>
    <row r="57" spans="2:13" ht="8.1" customHeight="1" x14ac:dyDescent="0.25">
      <c r="B57" s="38"/>
      <c r="C57" s="194" t="s">
        <v>27</v>
      </c>
      <c r="D57" s="195"/>
      <c r="E57" s="195"/>
      <c r="F57" s="195"/>
      <c r="G57" s="195"/>
      <c r="H57" s="195"/>
      <c r="I57" s="195"/>
      <c r="J57" s="195"/>
      <c r="K57" s="195"/>
      <c r="L57" s="196"/>
      <c r="M57" s="40"/>
    </row>
    <row r="58" spans="2:13" ht="8.1" customHeight="1" x14ac:dyDescent="0.25">
      <c r="B58" s="38"/>
      <c r="C58" s="194"/>
      <c r="D58" s="195"/>
      <c r="E58" s="195"/>
      <c r="F58" s="195"/>
      <c r="G58" s="195"/>
      <c r="H58" s="195"/>
      <c r="I58" s="195"/>
      <c r="J58" s="195"/>
      <c r="K58" s="195"/>
      <c r="L58" s="196"/>
      <c r="M58" s="40"/>
    </row>
    <row r="59" spans="2:13" ht="12.95" customHeight="1" x14ac:dyDescent="0.25">
      <c r="B59" s="38"/>
      <c r="C59" s="194"/>
      <c r="D59" s="195"/>
      <c r="E59" s="195"/>
      <c r="F59" s="195"/>
      <c r="G59" s="195"/>
      <c r="H59" s="195"/>
      <c r="I59" s="195"/>
      <c r="J59" s="195"/>
      <c r="K59" s="195"/>
      <c r="L59" s="196"/>
      <c r="M59" s="40"/>
    </row>
    <row r="60" spans="2:13" ht="14.1" customHeight="1" x14ac:dyDescent="0.25">
      <c r="B60" s="38"/>
      <c r="C60" s="194" t="s">
        <v>28</v>
      </c>
      <c r="D60" s="195"/>
      <c r="E60" s="195"/>
      <c r="F60" s="195"/>
      <c r="G60" s="195"/>
      <c r="H60" s="195"/>
      <c r="I60" s="195"/>
      <c r="J60" s="195"/>
      <c r="K60" s="195"/>
      <c r="L60" s="196"/>
      <c r="M60" s="40"/>
    </row>
    <row r="61" spans="2:13" ht="14.1" customHeight="1" x14ac:dyDescent="0.25">
      <c r="B61" s="38"/>
      <c r="C61" s="194"/>
      <c r="D61" s="195"/>
      <c r="E61" s="195"/>
      <c r="F61" s="195"/>
      <c r="G61" s="195"/>
      <c r="H61" s="195"/>
      <c r="I61" s="195"/>
      <c r="J61" s="195"/>
      <c r="K61" s="195"/>
      <c r="L61" s="196"/>
      <c r="M61" s="40"/>
    </row>
    <row r="62" spans="2:13" ht="14.1" customHeight="1" x14ac:dyDescent="0.25">
      <c r="B62" s="38"/>
      <c r="C62" s="194"/>
      <c r="D62" s="195"/>
      <c r="E62" s="195"/>
      <c r="F62" s="195"/>
      <c r="G62" s="195"/>
      <c r="H62" s="195"/>
      <c r="I62" s="195"/>
      <c r="J62" s="195"/>
      <c r="K62" s="195"/>
      <c r="L62" s="196"/>
      <c r="M62" s="40"/>
    </row>
    <row r="63" spans="2:13" ht="14.1" customHeight="1" x14ac:dyDescent="0.25">
      <c r="B63" s="38"/>
      <c r="C63" s="194"/>
      <c r="D63" s="195"/>
      <c r="E63" s="195"/>
      <c r="F63" s="195"/>
      <c r="G63" s="195"/>
      <c r="H63" s="195"/>
      <c r="I63" s="195"/>
      <c r="J63" s="195"/>
      <c r="K63" s="195"/>
      <c r="L63" s="196"/>
      <c r="M63" s="40"/>
    </row>
    <row r="64" spans="2:13" ht="18.600000000000001" customHeight="1" x14ac:dyDescent="0.25">
      <c r="B64" s="38"/>
      <c r="C64" s="194"/>
      <c r="D64" s="195"/>
      <c r="E64" s="195"/>
      <c r="F64" s="195"/>
      <c r="G64" s="195"/>
      <c r="H64" s="195"/>
      <c r="I64" s="195"/>
      <c r="J64" s="195"/>
      <c r="K64" s="195"/>
      <c r="L64" s="196"/>
      <c r="M64" s="40"/>
    </row>
    <row r="65" spans="2:13" ht="15.6" customHeight="1" x14ac:dyDescent="0.25">
      <c r="B65" s="38"/>
      <c r="C65" s="194" t="s">
        <v>29</v>
      </c>
      <c r="D65" s="195"/>
      <c r="E65" s="195"/>
      <c r="F65" s="195"/>
      <c r="G65" s="195"/>
      <c r="H65" s="195"/>
      <c r="I65" s="195"/>
      <c r="J65" s="195"/>
      <c r="K65" s="195"/>
      <c r="L65" s="196"/>
      <c r="M65" s="40"/>
    </row>
    <row r="66" spans="2:13" ht="14.45" customHeight="1" x14ac:dyDescent="0.25">
      <c r="B66" s="38"/>
      <c r="C66" s="194" t="s">
        <v>30</v>
      </c>
      <c r="D66" s="195"/>
      <c r="E66" s="195"/>
      <c r="F66" s="195"/>
      <c r="G66" s="195"/>
      <c r="H66" s="195"/>
      <c r="I66" s="195"/>
      <c r="J66" s="195"/>
      <c r="K66" s="195"/>
      <c r="L66" s="196"/>
      <c r="M66" s="40"/>
    </row>
    <row r="67" spans="2:13" ht="14.1" customHeight="1" x14ac:dyDescent="0.25">
      <c r="B67" s="38"/>
      <c r="C67" s="194"/>
      <c r="D67" s="195"/>
      <c r="E67" s="195"/>
      <c r="F67" s="195"/>
      <c r="G67" s="195"/>
      <c r="H67" s="195"/>
      <c r="I67" s="195"/>
      <c r="J67" s="195"/>
      <c r="K67" s="195"/>
      <c r="L67" s="196"/>
      <c r="M67" s="40"/>
    </row>
    <row r="68" spans="2:13" ht="27" customHeight="1" x14ac:dyDescent="0.25">
      <c r="B68" s="38"/>
      <c r="C68" s="194" t="s">
        <v>31</v>
      </c>
      <c r="D68" s="195"/>
      <c r="E68" s="195"/>
      <c r="F68" s="195"/>
      <c r="G68" s="195"/>
      <c r="H68" s="195"/>
      <c r="I68" s="195"/>
      <c r="J68" s="195"/>
      <c r="K68" s="195"/>
      <c r="L68" s="196"/>
      <c r="M68" s="40"/>
    </row>
    <row r="69" spans="2:13" ht="14.45" customHeight="1" x14ac:dyDescent="0.25">
      <c r="B69" s="38"/>
      <c r="C69" s="194" t="s">
        <v>32</v>
      </c>
      <c r="D69" s="195"/>
      <c r="E69" s="195"/>
      <c r="F69" s="195"/>
      <c r="G69" s="195"/>
      <c r="H69" s="195"/>
      <c r="I69" s="195"/>
      <c r="J69" s="195"/>
      <c r="K69" s="195"/>
      <c r="L69" s="196"/>
      <c r="M69" s="40"/>
    </row>
    <row r="70" spans="2:13" x14ac:dyDescent="0.25">
      <c r="B70" s="38"/>
      <c r="C70" s="194"/>
      <c r="D70" s="195"/>
      <c r="E70" s="195"/>
      <c r="F70" s="195"/>
      <c r="G70" s="195"/>
      <c r="H70" s="195"/>
      <c r="I70" s="195"/>
      <c r="J70" s="195"/>
      <c r="K70" s="195"/>
      <c r="L70" s="196"/>
      <c r="M70" s="40"/>
    </row>
    <row r="71" spans="2:13" ht="14.45" customHeight="1" x14ac:dyDescent="0.25">
      <c r="B71" s="38"/>
      <c r="C71" s="194" t="s">
        <v>33</v>
      </c>
      <c r="D71" s="195"/>
      <c r="E71" s="195"/>
      <c r="F71" s="195"/>
      <c r="G71" s="195"/>
      <c r="H71" s="195"/>
      <c r="I71" s="195"/>
      <c r="J71" s="195"/>
      <c r="K71" s="195"/>
      <c r="L71" s="196"/>
      <c r="M71" s="40"/>
    </row>
    <row r="72" spans="2:13" x14ac:dyDescent="0.25">
      <c r="B72" s="38"/>
      <c r="C72" s="194"/>
      <c r="D72" s="195"/>
      <c r="E72" s="195"/>
      <c r="F72" s="195"/>
      <c r="G72" s="195"/>
      <c r="H72" s="195"/>
      <c r="I72" s="195"/>
      <c r="J72" s="195"/>
      <c r="K72" s="195"/>
      <c r="L72" s="196"/>
      <c r="M72" s="40"/>
    </row>
    <row r="73" spans="2:13" x14ac:dyDescent="0.25">
      <c r="B73" s="38"/>
      <c r="C73" s="206" t="s">
        <v>23</v>
      </c>
      <c r="D73" s="207"/>
      <c r="E73" s="207"/>
      <c r="F73" s="146"/>
      <c r="G73" s="146"/>
      <c r="H73" s="146"/>
      <c r="I73" s="146"/>
      <c r="J73" s="146"/>
      <c r="K73" s="146"/>
      <c r="L73" s="147"/>
      <c r="M73" s="40"/>
    </row>
    <row r="74" spans="2:13" ht="4.5" customHeight="1" x14ac:dyDescent="0.25">
      <c r="B74" s="38"/>
      <c r="C74" s="60"/>
      <c r="D74" s="61"/>
      <c r="E74" s="61"/>
      <c r="F74" s="61"/>
      <c r="G74" s="61"/>
      <c r="H74" s="61"/>
      <c r="I74" s="61"/>
      <c r="J74" s="61"/>
      <c r="K74" s="61"/>
      <c r="L74" s="62"/>
      <c r="M74" s="40"/>
    </row>
    <row r="75" spans="2:13" ht="14.45" customHeight="1" x14ac:dyDescent="0.25">
      <c r="B75" s="38"/>
      <c r="C75" s="41"/>
      <c r="D75" s="41"/>
      <c r="E75" s="41"/>
      <c r="F75" s="41"/>
      <c r="G75" s="41"/>
      <c r="H75" s="41"/>
      <c r="I75" s="41"/>
      <c r="J75" s="41"/>
      <c r="K75" s="41"/>
      <c r="L75" s="41"/>
      <c r="M75" s="40"/>
    </row>
    <row r="76" spans="2:13" ht="14.45" customHeight="1" x14ac:dyDescent="0.25">
      <c r="B76" s="38"/>
      <c r="C76" s="33" t="s">
        <v>34</v>
      </c>
      <c r="D76" s="34"/>
      <c r="E76" s="34"/>
      <c r="F76" s="34"/>
      <c r="G76" s="34"/>
      <c r="H76" s="34"/>
      <c r="I76" s="34"/>
      <c r="J76" s="34"/>
      <c r="K76" s="34"/>
      <c r="L76" s="35"/>
      <c r="M76" s="40"/>
    </row>
    <row r="77" spans="2:13" x14ac:dyDescent="0.25">
      <c r="B77" s="38"/>
      <c r="C77" s="208" t="s">
        <v>35</v>
      </c>
      <c r="D77" s="209"/>
      <c r="E77" s="209"/>
      <c r="F77" s="209"/>
      <c r="G77" s="209"/>
      <c r="H77" s="209"/>
      <c r="I77" s="209"/>
      <c r="J77" s="209"/>
      <c r="K77" s="209"/>
      <c r="L77" s="210"/>
      <c r="M77" s="40"/>
    </row>
    <row r="78" spans="2:13" x14ac:dyDescent="0.25">
      <c r="B78" s="38"/>
      <c r="C78" s="211"/>
      <c r="D78" s="212"/>
      <c r="E78" s="212"/>
      <c r="F78" s="212"/>
      <c r="G78" s="212"/>
      <c r="H78" s="212"/>
      <c r="I78" s="212"/>
      <c r="J78" s="212"/>
      <c r="K78" s="212"/>
      <c r="L78" s="213"/>
      <c r="M78" s="40"/>
    </row>
    <row r="79" spans="2:13" x14ac:dyDescent="0.25">
      <c r="B79" s="38"/>
      <c r="C79" s="70" t="s">
        <v>36</v>
      </c>
      <c r="L79" s="29"/>
      <c r="M79" s="40"/>
    </row>
    <row r="80" spans="2:13" x14ac:dyDescent="0.25">
      <c r="B80" s="38"/>
      <c r="C80" s="70"/>
      <c r="L80" s="29"/>
      <c r="M80" s="40"/>
    </row>
    <row r="81" spans="2:13" ht="3.95" customHeight="1" x14ac:dyDescent="0.25">
      <c r="B81" s="38"/>
      <c r="C81" s="30"/>
      <c r="D81" s="31"/>
      <c r="E81" s="31"/>
      <c r="F81" s="31"/>
      <c r="G81" s="31"/>
      <c r="H81" s="31"/>
      <c r="I81" s="31"/>
      <c r="J81" s="31"/>
      <c r="K81" s="31"/>
      <c r="L81" s="32"/>
      <c r="M81" s="40"/>
    </row>
    <row r="82" spans="2:13" x14ac:dyDescent="0.25">
      <c r="B82" s="38"/>
      <c r="C82" s="140"/>
      <c r="D82" s="140"/>
      <c r="E82" s="140"/>
      <c r="F82" s="140"/>
      <c r="G82" s="140"/>
      <c r="H82" s="140"/>
      <c r="I82" s="140"/>
      <c r="J82" s="140"/>
      <c r="K82" s="140"/>
      <c r="L82" s="140"/>
      <c r="M82" s="40"/>
    </row>
    <row r="83" spans="2:13" x14ac:dyDescent="0.25">
      <c r="B83" s="42"/>
      <c r="C83" s="43"/>
      <c r="D83" s="43"/>
      <c r="E83" s="43"/>
      <c r="F83" s="43"/>
      <c r="G83" s="43"/>
      <c r="H83" s="43"/>
      <c r="I83" s="43"/>
      <c r="J83" s="43"/>
      <c r="K83" s="43"/>
      <c r="L83" s="43"/>
      <c r="M83" s="44"/>
    </row>
  </sheetData>
  <sheetProtection selectLockedCells="1" selectUnlockedCells="1"/>
  <customSheetViews>
    <customSheetView guid="{4D24CB44-565A-497D-A318-9445BC45EB03}" scale="91" showGridLines="0" showRowCol="0" topLeftCell="A10">
      <selection activeCell="O16" sqref="O16"/>
      <pageMargins left="0" right="0" top="0" bottom="0" header="0" footer="0"/>
      <pageSetup orientation="portrait" r:id="rId1"/>
    </customSheetView>
    <customSheetView guid="{46C67BC3-C245-4B43-BB25-878A3D208507}" scale="91" showGridLines="0" showRowCol="0" topLeftCell="A10">
      <selection activeCell="R21" sqref="R21"/>
      <pageMargins left="0" right="0" top="0" bottom="0" header="0" footer="0"/>
      <pageSetup orientation="portrait" r:id="rId2"/>
    </customSheetView>
  </customSheetViews>
  <mergeCells count="29">
    <mergeCell ref="C73:E73"/>
    <mergeCell ref="C68:L68"/>
    <mergeCell ref="C77:L78"/>
    <mergeCell ref="C55:L56"/>
    <mergeCell ref="C15:L18"/>
    <mergeCell ref="F19:L20"/>
    <mergeCell ref="F23:L24"/>
    <mergeCell ref="C71:L72"/>
    <mergeCell ref="C69:L70"/>
    <mergeCell ref="C65:L65"/>
    <mergeCell ref="C60:L64"/>
    <mergeCell ref="C44:L45"/>
    <mergeCell ref="C46:L47"/>
    <mergeCell ref="C32:L35"/>
    <mergeCell ref="C52:L54"/>
    <mergeCell ref="C41:L41"/>
    <mergeCell ref="C42:L43"/>
    <mergeCell ref="C66:L67"/>
    <mergeCell ref="O3:Q5"/>
    <mergeCell ref="C2:L3"/>
    <mergeCell ref="C30:L31"/>
    <mergeCell ref="C39:L40"/>
    <mergeCell ref="F26:L26"/>
    <mergeCell ref="F21:L22"/>
    <mergeCell ref="F25:L25"/>
    <mergeCell ref="C36:L38"/>
    <mergeCell ref="C10:L11"/>
    <mergeCell ref="C48:E48"/>
    <mergeCell ref="C57:L59"/>
  </mergeCells>
  <pageMargins left="0" right="0" top="0" bottom="0" header="0" footer="0"/>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FFF"/>
  </sheetPr>
  <dimension ref="A1:L84"/>
  <sheetViews>
    <sheetView showGridLines="0" showRowColHeaders="0" zoomScale="86" zoomScaleNormal="80" workbookViewId="0">
      <pane ySplit="33" topLeftCell="A34" activePane="bottomLeft" state="frozen"/>
      <selection activeCell="A25" sqref="A25"/>
      <selection pane="bottomLeft" activeCell="D53" sqref="D53"/>
    </sheetView>
  </sheetViews>
  <sheetFormatPr defaultColWidth="8.85546875" defaultRowHeight="15" x14ac:dyDescent="0.25"/>
  <cols>
    <col min="1" max="1" width="3" customWidth="1"/>
    <col min="2" max="2" width="3" bestFit="1" customWidth="1"/>
    <col min="3" max="3" width="44.42578125" customWidth="1"/>
    <col min="4" max="4" width="38.85546875" customWidth="1"/>
    <col min="5" max="5" width="25.140625" customWidth="1"/>
    <col min="6" max="6" width="20.85546875" bestFit="1" customWidth="1"/>
    <col min="7" max="7" width="17.85546875" customWidth="1"/>
    <col min="8" max="8" width="14.85546875" customWidth="1"/>
    <col min="9" max="9" width="8.42578125" bestFit="1" customWidth="1"/>
    <col min="10" max="10" width="28.42578125" bestFit="1" customWidth="1"/>
    <col min="11" max="11" width="24.140625" bestFit="1" customWidth="1"/>
    <col min="12" max="12" width="42.85546875" customWidth="1"/>
    <col min="13" max="13" width="18" customWidth="1"/>
  </cols>
  <sheetData>
    <row r="1" spans="3:12" s="14" customFormat="1" hidden="1" x14ac:dyDescent="0.25"/>
    <row r="2" spans="3:12" s="14" customFormat="1" hidden="1" x14ac:dyDescent="0.25">
      <c r="C2" s="14" t="s">
        <v>37</v>
      </c>
      <c r="D2" s="14" t="s">
        <v>38</v>
      </c>
      <c r="G2" s="14" t="s">
        <v>39</v>
      </c>
      <c r="J2" s="14" t="s">
        <v>40</v>
      </c>
      <c r="K2" s="14" t="s">
        <v>40</v>
      </c>
      <c r="L2" s="14" t="s">
        <v>41</v>
      </c>
    </row>
    <row r="3" spans="3:12" s="14" customFormat="1" hidden="1" x14ac:dyDescent="0.25">
      <c r="C3" s="14" t="s">
        <v>42</v>
      </c>
      <c r="D3" s="14" t="s">
        <v>43</v>
      </c>
      <c r="G3" s="14" t="s">
        <v>44</v>
      </c>
      <c r="J3" s="14" t="s">
        <v>45</v>
      </c>
      <c r="K3" s="14" t="s">
        <v>45</v>
      </c>
      <c r="L3" s="14" t="s">
        <v>46</v>
      </c>
    </row>
    <row r="4" spans="3:12" s="14" customFormat="1" ht="30" hidden="1" x14ac:dyDescent="0.25">
      <c r="C4" s="14" t="s">
        <v>47</v>
      </c>
      <c r="D4" s="14" t="s">
        <v>48</v>
      </c>
      <c r="G4" s="15" t="s">
        <v>49</v>
      </c>
      <c r="L4" s="14" t="s">
        <v>50</v>
      </c>
    </row>
    <row r="5" spans="3:12" s="14" customFormat="1" hidden="1" x14ac:dyDescent="0.25">
      <c r="C5" s="14" t="s">
        <v>51</v>
      </c>
      <c r="D5" s="14" t="s">
        <v>52</v>
      </c>
      <c r="L5" s="14" t="s">
        <v>53</v>
      </c>
    </row>
    <row r="6" spans="3:12" s="14" customFormat="1" hidden="1" x14ac:dyDescent="0.25">
      <c r="C6" s="14" t="s">
        <v>54</v>
      </c>
      <c r="D6" s="14" t="s">
        <v>55</v>
      </c>
      <c r="L6" s="14" t="s">
        <v>56</v>
      </c>
    </row>
    <row r="7" spans="3:12" s="14" customFormat="1" hidden="1" x14ac:dyDescent="0.25">
      <c r="C7" s="14" t="s">
        <v>57</v>
      </c>
      <c r="D7" s="14" t="s">
        <v>58</v>
      </c>
      <c r="L7" s="14" t="s">
        <v>59</v>
      </c>
    </row>
    <row r="8" spans="3:12" s="14" customFormat="1" hidden="1" x14ac:dyDescent="0.25">
      <c r="C8" s="14" t="s">
        <v>60</v>
      </c>
      <c r="D8" s="14" t="s">
        <v>61</v>
      </c>
      <c r="L8" s="14" t="s">
        <v>62</v>
      </c>
    </row>
    <row r="9" spans="3:12" s="14" customFormat="1" hidden="1" x14ac:dyDescent="0.25">
      <c r="D9" s="14" t="s">
        <v>63</v>
      </c>
    </row>
    <row r="10" spans="3:12" s="14" customFormat="1" hidden="1" x14ac:dyDescent="0.25">
      <c r="D10" s="14" t="s">
        <v>64</v>
      </c>
    </row>
    <row r="11" spans="3:12" s="14" customFormat="1" hidden="1" x14ac:dyDescent="0.25">
      <c r="D11" s="14" t="s">
        <v>65</v>
      </c>
    </row>
    <row r="12" spans="3:12" s="14" customFormat="1" hidden="1" x14ac:dyDescent="0.25">
      <c r="D12" s="14" t="s">
        <v>66</v>
      </c>
    </row>
    <row r="13" spans="3:12" s="14" customFormat="1" hidden="1" x14ac:dyDescent="0.25">
      <c r="D13" s="14" t="s">
        <v>67</v>
      </c>
    </row>
    <row r="14" spans="3:12" s="14" customFormat="1" hidden="1" x14ac:dyDescent="0.25">
      <c r="D14" s="14" t="s">
        <v>68</v>
      </c>
    </row>
    <row r="15" spans="3:12" s="14" customFormat="1" hidden="1" x14ac:dyDescent="0.25">
      <c r="D15" s="14" t="s">
        <v>69</v>
      </c>
    </row>
    <row r="16" spans="3:12" s="14" customFormat="1" hidden="1" x14ac:dyDescent="0.25">
      <c r="D16" s="14" t="s">
        <v>70</v>
      </c>
    </row>
    <row r="17" spans="1:12" s="14" customFormat="1" hidden="1" x14ac:dyDescent="0.25">
      <c r="D17" s="14" t="s">
        <v>71</v>
      </c>
    </row>
    <row r="18" spans="1:12" s="14" customFormat="1" hidden="1" x14ac:dyDescent="0.25">
      <c r="D18" s="14" t="s">
        <v>72</v>
      </c>
    </row>
    <row r="19" spans="1:12" s="14" customFormat="1" hidden="1" x14ac:dyDescent="0.25">
      <c r="D19" s="14" t="s">
        <v>73</v>
      </c>
    </row>
    <row r="20" spans="1:12" s="14" customFormat="1" hidden="1" x14ac:dyDescent="0.25">
      <c r="D20" s="14" t="s">
        <v>74</v>
      </c>
    </row>
    <row r="21" spans="1:12" s="14" customFormat="1" hidden="1" x14ac:dyDescent="0.25">
      <c r="D21" s="14" t="s">
        <v>75</v>
      </c>
    </row>
    <row r="22" spans="1:12" s="14" customFormat="1" hidden="1" x14ac:dyDescent="0.25">
      <c r="D22" s="14" t="s">
        <v>76</v>
      </c>
    </row>
    <row r="23" spans="1:12" s="14" customFormat="1" hidden="1" x14ac:dyDescent="0.25"/>
    <row r="24" spans="1:12" s="16" customFormat="1" ht="15.75" hidden="1" thickBot="1" x14ac:dyDescent="0.3"/>
    <row r="25" spans="1:12" ht="15.75" thickBot="1" x14ac:dyDescent="0.3"/>
    <row r="26" spans="1:12" ht="18.75" x14ac:dyDescent="0.3">
      <c r="C26" s="217" t="s">
        <v>77</v>
      </c>
      <c r="D26" s="218"/>
    </row>
    <row r="27" spans="1:12" x14ac:dyDescent="0.25">
      <c r="C27" s="119" t="s">
        <v>78</v>
      </c>
      <c r="D27" s="52"/>
      <c r="F27" s="214"/>
      <c r="G27" s="214"/>
      <c r="H27" s="214"/>
    </row>
    <row r="28" spans="1:12" x14ac:dyDescent="0.25">
      <c r="C28" s="119" t="s">
        <v>79</v>
      </c>
      <c r="D28" s="52"/>
    </row>
    <row r="29" spans="1:12" ht="15.75" thickBot="1" x14ac:dyDescent="0.3">
      <c r="C29" s="120" t="s">
        <v>80</v>
      </c>
      <c r="D29" s="53"/>
    </row>
    <row r="30" spans="1:12" x14ac:dyDescent="0.25">
      <c r="C30" s="2"/>
      <c r="D30" s="2"/>
    </row>
    <row r="31" spans="1:12" s="1" customFormat="1" ht="18.75" x14ac:dyDescent="0.3">
      <c r="A31"/>
      <c r="B31" s="130"/>
      <c r="C31" s="155" t="s">
        <v>81</v>
      </c>
      <c r="D31" s="155"/>
      <c r="E31" s="155"/>
      <c r="F31" s="155"/>
      <c r="G31" s="155"/>
      <c r="H31" s="155"/>
      <c r="I31" s="155"/>
      <c r="J31" s="155"/>
      <c r="K31" s="155"/>
      <c r="L31" s="156"/>
    </row>
    <row r="32" spans="1:12" s="1" customFormat="1" x14ac:dyDescent="0.25">
      <c r="A32"/>
      <c r="B32" s="121"/>
      <c r="C32" s="215" t="s">
        <v>82</v>
      </c>
      <c r="D32" s="215"/>
      <c r="E32" s="215"/>
      <c r="F32" s="215"/>
      <c r="G32" s="215"/>
      <c r="H32" s="215"/>
      <c r="I32" s="215"/>
      <c r="J32" s="215"/>
      <c r="K32" s="215"/>
      <c r="L32" s="216"/>
    </row>
    <row r="33" spans="1:12" s="1" customFormat="1" ht="45" x14ac:dyDescent="0.25">
      <c r="A33"/>
      <c r="B33" s="3"/>
      <c r="C33" s="20" t="s">
        <v>83</v>
      </c>
      <c r="D33" s="4" t="s">
        <v>84</v>
      </c>
      <c r="E33" s="4" t="s">
        <v>85</v>
      </c>
      <c r="F33" s="5" t="s">
        <v>86</v>
      </c>
      <c r="G33" s="5" t="s">
        <v>87</v>
      </c>
      <c r="H33" s="5" t="s">
        <v>88</v>
      </c>
      <c r="I33" s="13" t="s">
        <v>89</v>
      </c>
      <c r="J33" s="5" t="s">
        <v>90</v>
      </c>
      <c r="K33" s="5" t="s">
        <v>91</v>
      </c>
      <c r="L33" s="8" t="s">
        <v>92</v>
      </c>
    </row>
    <row r="34" spans="1:12" x14ac:dyDescent="0.25">
      <c r="B34" s="6"/>
      <c r="C34" s="9" t="s">
        <v>93</v>
      </c>
      <c r="D34" s="9"/>
      <c r="E34" s="9" t="s">
        <v>94</v>
      </c>
      <c r="F34" s="17" t="s">
        <v>95</v>
      </c>
      <c r="G34" s="10" t="s">
        <v>44</v>
      </c>
      <c r="H34" s="12">
        <v>36161</v>
      </c>
      <c r="I34" s="54">
        <f ca="1">IF(F34&lt;&gt; "", IF(H34 &lt;&gt; "", (DATEDIF(H34,TODAY(),"Y")), 120), "")</f>
        <v>27</v>
      </c>
      <c r="J34" s="10" t="s">
        <v>40</v>
      </c>
      <c r="K34" s="10" t="s">
        <v>40</v>
      </c>
      <c r="L34" s="11" t="s">
        <v>41</v>
      </c>
    </row>
    <row r="35" spans="1:12" x14ac:dyDescent="0.25">
      <c r="B35" s="6">
        <v>1</v>
      </c>
      <c r="C35" s="91"/>
      <c r="D35" s="92"/>
      <c r="E35" s="92"/>
      <c r="F35" s="93"/>
      <c r="G35" s="92"/>
      <c r="H35" s="94"/>
      <c r="I35" s="159" t="str">
        <f ca="1">IF(F35&lt;&gt; "", IF(H35 &lt;&gt; "", (DATEDIF(H35,TODAY(),"Y")), 120), "")</f>
        <v/>
      </c>
      <c r="J35" s="92"/>
      <c r="K35" s="92"/>
      <c r="L35" s="95"/>
    </row>
    <row r="36" spans="1:12" x14ac:dyDescent="0.25">
      <c r="A36" s="1"/>
      <c r="B36" s="6">
        <v>2</v>
      </c>
      <c r="C36" s="96"/>
      <c r="D36" s="97"/>
      <c r="E36" s="97"/>
      <c r="F36" s="98"/>
      <c r="G36" s="97"/>
      <c r="H36" s="157"/>
      <c r="I36" s="54" t="str">
        <f t="shared" ref="I36:I40" ca="1" si="0">IF(F36&lt;&gt; "", IF(H36 &lt;&gt; "", (DATEDIF(H36,TODAY(),"Y")), 120), "")</f>
        <v/>
      </c>
      <c r="J36" s="158"/>
      <c r="K36" s="97"/>
      <c r="L36" s="101"/>
    </row>
    <row r="37" spans="1:12" x14ac:dyDescent="0.25">
      <c r="A37" s="1"/>
      <c r="B37" s="6">
        <v>3</v>
      </c>
      <c r="C37" s="96"/>
      <c r="D37" s="97"/>
      <c r="E37" s="97"/>
      <c r="F37" s="98"/>
      <c r="G37" s="97"/>
      <c r="H37" s="157"/>
      <c r="I37" s="54" t="str">
        <f t="shared" ca="1" si="0"/>
        <v/>
      </c>
      <c r="J37" s="158"/>
      <c r="K37" s="97"/>
      <c r="L37" s="101"/>
    </row>
    <row r="38" spans="1:12" x14ac:dyDescent="0.25">
      <c r="A38" s="1"/>
      <c r="B38" s="6">
        <v>4</v>
      </c>
      <c r="C38" s="96"/>
      <c r="D38" s="97"/>
      <c r="E38" s="97"/>
      <c r="F38" s="98"/>
      <c r="G38" s="97"/>
      <c r="H38" s="157"/>
      <c r="I38" s="54" t="str">
        <f t="shared" ca="1" si="0"/>
        <v/>
      </c>
      <c r="J38" s="158"/>
      <c r="K38" s="97"/>
      <c r="L38" s="101"/>
    </row>
    <row r="39" spans="1:12" x14ac:dyDescent="0.25">
      <c r="B39" s="6">
        <v>5</v>
      </c>
      <c r="C39" s="96"/>
      <c r="D39" s="97"/>
      <c r="E39" s="97"/>
      <c r="F39" s="98"/>
      <c r="G39" s="97"/>
      <c r="H39" s="157"/>
      <c r="I39" s="54" t="str">
        <f t="shared" ca="1" si="0"/>
        <v/>
      </c>
      <c r="J39" s="158"/>
      <c r="K39" s="97"/>
      <c r="L39" s="101"/>
    </row>
    <row r="40" spans="1:12" x14ac:dyDescent="0.25">
      <c r="B40" s="6">
        <v>6</v>
      </c>
      <c r="C40" s="96"/>
      <c r="D40" s="97"/>
      <c r="E40" s="97"/>
      <c r="F40" s="98"/>
      <c r="G40" s="97"/>
      <c r="H40" s="99"/>
      <c r="I40" s="160" t="str">
        <f t="shared" ca="1" si="0"/>
        <v/>
      </c>
      <c r="J40" s="97"/>
      <c r="K40" s="97"/>
      <c r="L40" s="101"/>
    </row>
    <row r="41" spans="1:12" x14ac:dyDescent="0.25">
      <c r="B41" s="6">
        <v>7</v>
      </c>
      <c r="C41" s="96"/>
      <c r="D41" s="97"/>
      <c r="E41" s="97"/>
      <c r="F41" s="98"/>
      <c r="G41" s="97"/>
      <c r="H41" s="99"/>
      <c r="I41" s="100" t="str">
        <f t="shared" ref="I41:I84" ca="1" si="1">IF(F41&lt;&gt; "", IF(H41 &lt;&gt; "", (DATEDIF(H41,TODAY(),"Y")), 120), "")</f>
        <v/>
      </c>
      <c r="J41" s="97"/>
      <c r="K41" s="97"/>
      <c r="L41" s="101"/>
    </row>
    <row r="42" spans="1:12" x14ac:dyDescent="0.25">
      <c r="B42" s="6">
        <v>8</v>
      </c>
      <c r="C42" s="96"/>
      <c r="D42" s="97"/>
      <c r="E42" s="97"/>
      <c r="F42" s="98"/>
      <c r="G42" s="97"/>
      <c r="H42" s="99"/>
      <c r="I42" s="100" t="str">
        <f t="shared" ca="1" si="1"/>
        <v/>
      </c>
      <c r="J42" s="97"/>
      <c r="K42" s="97"/>
      <c r="L42" s="101"/>
    </row>
    <row r="43" spans="1:12" x14ac:dyDescent="0.25">
      <c r="B43" s="6">
        <v>9</v>
      </c>
      <c r="C43" s="96"/>
      <c r="D43" s="97"/>
      <c r="E43" s="97"/>
      <c r="F43" s="98"/>
      <c r="G43" s="97"/>
      <c r="H43" s="99"/>
      <c r="I43" s="100" t="str">
        <f ca="1">IF(F43&lt;&gt; "", IF(H43 &lt;&gt; "", (DATEDIF(H43,TODAY(),"Y")), 120), "")</f>
        <v/>
      </c>
      <c r="J43" s="97"/>
      <c r="K43" s="97"/>
      <c r="L43" s="101"/>
    </row>
    <row r="44" spans="1:12" x14ac:dyDescent="0.25">
      <c r="B44" s="6">
        <v>10</v>
      </c>
      <c r="C44" s="96"/>
      <c r="D44" s="97"/>
      <c r="E44" s="97"/>
      <c r="F44" s="98"/>
      <c r="G44" s="97"/>
      <c r="H44" s="99"/>
      <c r="I44" s="100" t="str">
        <f t="shared" ca="1" si="1"/>
        <v/>
      </c>
      <c r="J44" s="97"/>
      <c r="K44" s="97"/>
      <c r="L44" s="101"/>
    </row>
    <row r="45" spans="1:12" x14ac:dyDescent="0.25">
      <c r="B45" s="6">
        <v>11</v>
      </c>
      <c r="C45" s="96"/>
      <c r="D45" s="97"/>
      <c r="E45" s="97"/>
      <c r="F45" s="98"/>
      <c r="G45" s="97"/>
      <c r="H45" s="99"/>
      <c r="I45" s="100" t="str">
        <f t="shared" ca="1" si="1"/>
        <v/>
      </c>
      <c r="J45" s="97"/>
      <c r="K45" s="97"/>
      <c r="L45" s="101"/>
    </row>
    <row r="46" spans="1:12" x14ac:dyDescent="0.25">
      <c r="B46" s="6">
        <v>12</v>
      </c>
      <c r="C46" s="96"/>
      <c r="D46" s="97"/>
      <c r="E46" s="97"/>
      <c r="F46" s="98"/>
      <c r="G46" s="97"/>
      <c r="H46" s="97"/>
      <c r="I46" s="100" t="str">
        <f t="shared" ca="1" si="1"/>
        <v/>
      </c>
      <c r="J46" s="97"/>
      <c r="K46" s="97"/>
      <c r="L46" s="101"/>
    </row>
    <row r="47" spans="1:12" x14ac:dyDescent="0.25">
      <c r="B47" s="6">
        <v>13</v>
      </c>
      <c r="C47" s="96"/>
      <c r="D47" s="97"/>
      <c r="E47" s="97"/>
      <c r="F47" s="98"/>
      <c r="G47" s="97"/>
      <c r="H47" s="97"/>
      <c r="I47" s="100" t="str">
        <f t="shared" ca="1" si="1"/>
        <v/>
      </c>
      <c r="J47" s="97"/>
      <c r="K47" s="97"/>
      <c r="L47" s="101"/>
    </row>
    <row r="48" spans="1:12" x14ac:dyDescent="0.25">
      <c r="B48" s="6">
        <v>14</v>
      </c>
      <c r="C48" s="96"/>
      <c r="D48" s="97"/>
      <c r="E48" s="97"/>
      <c r="F48" s="98"/>
      <c r="G48" s="97"/>
      <c r="H48" s="97"/>
      <c r="I48" s="100" t="str">
        <f t="shared" ca="1" si="1"/>
        <v/>
      </c>
      <c r="J48" s="97"/>
      <c r="K48" s="97"/>
      <c r="L48" s="101"/>
    </row>
    <row r="49" spans="2:12" x14ac:dyDescent="0.25">
      <c r="B49" s="6">
        <v>15</v>
      </c>
      <c r="C49" s="96"/>
      <c r="D49" s="97"/>
      <c r="E49" s="97"/>
      <c r="F49" s="98"/>
      <c r="G49" s="97"/>
      <c r="H49" s="97"/>
      <c r="I49" s="100" t="str">
        <f t="shared" ca="1" si="1"/>
        <v/>
      </c>
      <c r="J49" s="97"/>
      <c r="K49" s="97"/>
      <c r="L49" s="101"/>
    </row>
    <row r="50" spans="2:12" x14ac:dyDescent="0.25">
      <c r="B50" s="6">
        <v>16</v>
      </c>
      <c r="C50" s="96"/>
      <c r="D50" s="97"/>
      <c r="E50" s="97"/>
      <c r="F50" s="98"/>
      <c r="G50" s="97"/>
      <c r="H50" s="97"/>
      <c r="I50" s="100" t="str">
        <f t="shared" ca="1" si="1"/>
        <v/>
      </c>
      <c r="J50" s="97"/>
      <c r="K50" s="97"/>
      <c r="L50" s="101"/>
    </row>
    <row r="51" spans="2:12" x14ac:dyDescent="0.25">
      <c r="B51" s="6">
        <v>17</v>
      </c>
      <c r="C51" s="96"/>
      <c r="D51" s="97"/>
      <c r="E51" s="97"/>
      <c r="F51" s="98"/>
      <c r="G51" s="97"/>
      <c r="H51" s="97"/>
      <c r="I51" s="100" t="str">
        <f t="shared" ca="1" si="1"/>
        <v/>
      </c>
      <c r="J51" s="97"/>
      <c r="K51" s="97"/>
      <c r="L51" s="101"/>
    </row>
    <row r="52" spans="2:12" x14ac:dyDescent="0.25">
      <c r="B52" s="6">
        <v>18</v>
      </c>
      <c r="C52" s="96"/>
      <c r="D52" s="97"/>
      <c r="E52" s="97"/>
      <c r="F52" s="98"/>
      <c r="G52" s="97"/>
      <c r="H52" s="97"/>
      <c r="I52" s="100" t="str">
        <f t="shared" ca="1" si="1"/>
        <v/>
      </c>
      <c r="J52" s="97"/>
      <c r="K52" s="97"/>
      <c r="L52" s="101"/>
    </row>
    <row r="53" spans="2:12" x14ac:dyDescent="0.25">
      <c r="B53" s="6">
        <v>19</v>
      </c>
      <c r="C53" s="96"/>
      <c r="D53" s="97"/>
      <c r="E53" s="97"/>
      <c r="F53" s="98"/>
      <c r="G53" s="97"/>
      <c r="H53" s="97"/>
      <c r="I53" s="100" t="str">
        <f t="shared" ca="1" si="1"/>
        <v/>
      </c>
      <c r="J53" s="97"/>
      <c r="K53" s="97"/>
      <c r="L53" s="101"/>
    </row>
    <row r="54" spans="2:12" x14ac:dyDescent="0.25">
      <c r="B54" s="6">
        <v>20</v>
      </c>
      <c r="C54" s="96"/>
      <c r="D54" s="97"/>
      <c r="E54" s="97"/>
      <c r="F54" s="98"/>
      <c r="G54" s="97"/>
      <c r="H54" s="97"/>
      <c r="I54" s="100" t="str">
        <f t="shared" ca="1" si="1"/>
        <v/>
      </c>
      <c r="J54" s="97"/>
      <c r="K54" s="97"/>
      <c r="L54" s="101"/>
    </row>
    <row r="55" spans="2:12" x14ac:dyDescent="0.25">
      <c r="B55" s="6">
        <v>21</v>
      </c>
      <c r="C55" s="96"/>
      <c r="D55" s="97"/>
      <c r="E55" s="97"/>
      <c r="F55" s="98"/>
      <c r="G55" s="97"/>
      <c r="H55" s="97"/>
      <c r="I55" s="100" t="str">
        <f t="shared" ca="1" si="1"/>
        <v/>
      </c>
      <c r="J55" s="97"/>
      <c r="K55" s="97"/>
      <c r="L55" s="101"/>
    </row>
    <row r="56" spans="2:12" x14ac:dyDescent="0.25">
      <c r="B56" s="6">
        <v>22</v>
      </c>
      <c r="C56" s="96"/>
      <c r="D56" s="97"/>
      <c r="E56" s="97"/>
      <c r="F56" s="98"/>
      <c r="G56" s="97"/>
      <c r="H56" s="97"/>
      <c r="I56" s="100" t="str">
        <f t="shared" ca="1" si="1"/>
        <v/>
      </c>
      <c r="J56" s="97"/>
      <c r="K56" s="97"/>
      <c r="L56" s="101"/>
    </row>
    <row r="57" spans="2:12" x14ac:dyDescent="0.25">
      <c r="B57" s="6">
        <v>23</v>
      </c>
      <c r="C57" s="96"/>
      <c r="D57" s="97"/>
      <c r="E57" s="97"/>
      <c r="F57" s="98"/>
      <c r="G57" s="97"/>
      <c r="H57" s="97"/>
      <c r="I57" s="100" t="str">
        <f t="shared" ca="1" si="1"/>
        <v/>
      </c>
      <c r="J57" s="97"/>
      <c r="K57" s="97"/>
      <c r="L57" s="101"/>
    </row>
    <row r="58" spans="2:12" x14ac:dyDescent="0.25">
      <c r="B58" s="6">
        <v>24</v>
      </c>
      <c r="C58" s="96"/>
      <c r="D58" s="97"/>
      <c r="E58" s="97"/>
      <c r="F58" s="98"/>
      <c r="G58" s="97"/>
      <c r="H58" s="97"/>
      <c r="I58" s="100" t="str">
        <f t="shared" ca="1" si="1"/>
        <v/>
      </c>
      <c r="J58" s="97"/>
      <c r="K58" s="97"/>
      <c r="L58" s="101"/>
    </row>
    <row r="59" spans="2:12" x14ac:dyDescent="0.25">
      <c r="B59" s="6">
        <v>25</v>
      </c>
      <c r="C59" s="96"/>
      <c r="D59" s="97"/>
      <c r="E59" s="97"/>
      <c r="F59" s="98"/>
      <c r="G59" s="97"/>
      <c r="H59" s="97"/>
      <c r="I59" s="100" t="str">
        <f t="shared" ca="1" si="1"/>
        <v/>
      </c>
      <c r="J59" s="97"/>
      <c r="K59" s="97"/>
      <c r="L59" s="101"/>
    </row>
    <row r="60" spans="2:12" x14ac:dyDescent="0.25">
      <c r="B60" s="6">
        <v>26</v>
      </c>
      <c r="C60" s="96"/>
      <c r="D60" s="97"/>
      <c r="E60" s="97"/>
      <c r="F60" s="98"/>
      <c r="G60" s="97"/>
      <c r="H60" s="97"/>
      <c r="I60" s="100" t="str">
        <f t="shared" ca="1" si="1"/>
        <v/>
      </c>
      <c r="J60" s="97"/>
      <c r="K60" s="97"/>
      <c r="L60" s="101"/>
    </row>
    <row r="61" spans="2:12" x14ac:dyDescent="0.25">
      <c r="B61" s="6">
        <v>27</v>
      </c>
      <c r="C61" s="96"/>
      <c r="D61" s="97"/>
      <c r="E61" s="97"/>
      <c r="F61" s="98"/>
      <c r="G61" s="97"/>
      <c r="H61" s="97"/>
      <c r="I61" s="100" t="str">
        <f t="shared" ca="1" si="1"/>
        <v/>
      </c>
      <c r="J61" s="97"/>
      <c r="K61" s="97"/>
      <c r="L61" s="101"/>
    </row>
    <row r="62" spans="2:12" x14ac:dyDescent="0.25">
      <c r="B62" s="6">
        <v>28</v>
      </c>
      <c r="C62" s="96"/>
      <c r="D62" s="97"/>
      <c r="E62" s="97"/>
      <c r="F62" s="98"/>
      <c r="G62" s="97"/>
      <c r="H62" s="97"/>
      <c r="I62" s="100" t="str">
        <f t="shared" ca="1" si="1"/>
        <v/>
      </c>
      <c r="J62" s="97"/>
      <c r="K62" s="97"/>
      <c r="L62" s="101"/>
    </row>
    <row r="63" spans="2:12" x14ac:dyDescent="0.25">
      <c r="B63" s="6">
        <v>29</v>
      </c>
      <c r="C63" s="96"/>
      <c r="D63" s="97"/>
      <c r="E63" s="97"/>
      <c r="F63" s="98"/>
      <c r="G63" s="97"/>
      <c r="H63" s="97"/>
      <c r="I63" s="100" t="str">
        <f t="shared" ca="1" si="1"/>
        <v/>
      </c>
      <c r="J63" s="97"/>
      <c r="K63" s="97"/>
      <c r="L63" s="101"/>
    </row>
    <row r="64" spans="2:12" x14ac:dyDescent="0.25">
      <c r="B64" s="6">
        <v>30</v>
      </c>
      <c r="C64" s="96"/>
      <c r="D64" s="97"/>
      <c r="E64" s="97"/>
      <c r="F64" s="98"/>
      <c r="G64" s="97"/>
      <c r="H64" s="97"/>
      <c r="I64" s="100" t="str">
        <f t="shared" ca="1" si="1"/>
        <v/>
      </c>
      <c r="J64" s="97"/>
      <c r="K64" s="97"/>
      <c r="L64" s="101"/>
    </row>
    <row r="65" spans="2:12" x14ac:dyDescent="0.25">
      <c r="B65" s="6">
        <v>31</v>
      </c>
      <c r="C65" s="96"/>
      <c r="D65" s="97"/>
      <c r="E65" s="97"/>
      <c r="F65" s="98"/>
      <c r="G65" s="97"/>
      <c r="H65" s="97"/>
      <c r="I65" s="100" t="str">
        <f t="shared" ca="1" si="1"/>
        <v/>
      </c>
      <c r="J65" s="97"/>
      <c r="K65" s="97"/>
      <c r="L65" s="101"/>
    </row>
    <row r="66" spans="2:12" x14ac:dyDescent="0.25">
      <c r="B66" s="6">
        <v>32</v>
      </c>
      <c r="C66" s="96"/>
      <c r="D66" s="97"/>
      <c r="E66" s="97"/>
      <c r="F66" s="98"/>
      <c r="G66" s="97"/>
      <c r="H66" s="97"/>
      <c r="I66" s="100" t="str">
        <f t="shared" ca="1" si="1"/>
        <v/>
      </c>
      <c r="J66" s="97"/>
      <c r="K66" s="97"/>
      <c r="L66" s="101"/>
    </row>
    <row r="67" spans="2:12" x14ac:dyDescent="0.25">
      <c r="B67" s="6">
        <v>33</v>
      </c>
      <c r="C67" s="96"/>
      <c r="D67" s="97"/>
      <c r="E67" s="97"/>
      <c r="F67" s="98"/>
      <c r="G67" s="97"/>
      <c r="H67" s="97"/>
      <c r="I67" s="100" t="str">
        <f t="shared" ca="1" si="1"/>
        <v/>
      </c>
      <c r="J67" s="97"/>
      <c r="K67" s="97"/>
      <c r="L67" s="101"/>
    </row>
    <row r="68" spans="2:12" x14ac:dyDescent="0.25">
      <c r="B68" s="6">
        <v>34</v>
      </c>
      <c r="C68" s="96"/>
      <c r="D68" s="97"/>
      <c r="E68" s="97"/>
      <c r="F68" s="98"/>
      <c r="G68" s="97"/>
      <c r="H68" s="97"/>
      <c r="I68" s="100" t="str">
        <f t="shared" ca="1" si="1"/>
        <v/>
      </c>
      <c r="J68" s="97"/>
      <c r="K68" s="97"/>
      <c r="L68" s="101"/>
    </row>
    <row r="69" spans="2:12" x14ac:dyDescent="0.25">
      <c r="B69" s="6">
        <v>35</v>
      </c>
      <c r="C69" s="96"/>
      <c r="D69" s="97"/>
      <c r="E69" s="97"/>
      <c r="F69" s="98"/>
      <c r="G69" s="97"/>
      <c r="H69" s="97"/>
      <c r="I69" s="100" t="str">
        <f t="shared" ca="1" si="1"/>
        <v/>
      </c>
      <c r="J69" s="97"/>
      <c r="K69" s="97"/>
      <c r="L69" s="101"/>
    </row>
    <row r="70" spans="2:12" x14ac:dyDescent="0.25">
      <c r="B70" s="6">
        <v>36</v>
      </c>
      <c r="C70" s="96"/>
      <c r="D70" s="97"/>
      <c r="E70" s="97"/>
      <c r="F70" s="98"/>
      <c r="G70" s="97"/>
      <c r="H70" s="97"/>
      <c r="I70" s="100" t="str">
        <f t="shared" ca="1" si="1"/>
        <v/>
      </c>
      <c r="J70" s="97"/>
      <c r="K70" s="97"/>
      <c r="L70" s="101"/>
    </row>
    <row r="71" spans="2:12" x14ac:dyDescent="0.25">
      <c r="B71" s="6">
        <v>37</v>
      </c>
      <c r="C71" s="96"/>
      <c r="D71" s="97"/>
      <c r="E71" s="97"/>
      <c r="F71" s="98"/>
      <c r="G71" s="97"/>
      <c r="H71" s="97"/>
      <c r="I71" s="100" t="str">
        <f t="shared" ca="1" si="1"/>
        <v/>
      </c>
      <c r="J71" s="97"/>
      <c r="K71" s="97"/>
      <c r="L71" s="101"/>
    </row>
    <row r="72" spans="2:12" x14ac:dyDescent="0.25">
      <c r="B72" s="6">
        <v>38</v>
      </c>
      <c r="C72" s="96"/>
      <c r="D72" s="97"/>
      <c r="E72" s="97"/>
      <c r="F72" s="98"/>
      <c r="G72" s="97"/>
      <c r="H72" s="97"/>
      <c r="I72" s="100" t="str">
        <f t="shared" ca="1" si="1"/>
        <v/>
      </c>
      <c r="J72" s="97"/>
      <c r="K72" s="97"/>
      <c r="L72" s="101"/>
    </row>
    <row r="73" spans="2:12" x14ac:dyDescent="0.25">
      <c r="B73" s="6">
        <v>39</v>
      </c>
      <c r="C73" s="96"/>
      <c r="D73" s="97"/>
      <c r="E73" s="97"/>
      <c r="F73" s="98"/>
      <c r="G73" s="97"/>
      <c r="H73" s="97"/>
      <c r="I73" s="100" t="str">
        <f t="shared" ca="1" si="1"/>
        <v/>
      </c>
      <c r="J73" s="97"/>
      <c r="K73" s="97"/>
      <c r="L73" s="101"/>
    </row>
    <row r="74" spans="2:12" x14ac:dyDescent="0.25">
      <c r="B74" s="6">
        <v>40</v>
      </c>
      <c r="C74" s="96"/>
      <c r="D74" s="97"/>
      <c r="E74" s="97"/>
      <c r="F74" s="98"/>
      <c r="G74" s="97"/>
      <c r="H74" s="97"/>
      <c r="I74" s="100" t="str">
        <f t="shared" ca="1" si="1"/>
        <v/>
      </c>
      <c r="J74" s="97"/>
      <c r="K74" s="97"/>
      <c r="L74" s="101"/>
    </row>
    <row r="75" spans="2:12" x14ac:dyDescent="0.25">
      <c r="B75" s="6">
        <v>41</v>
      </c>
      <c r="C75" s="96"/>
      <c r="D75" s="97"/>
      <c r="E75" s="97"/>
      <c r="F75" s="98"/>
      <c r="G75" s="97"/>
      <c r="H75" s="97"/>
      <c r="I75" s="100" t="str">
        <f t="shared" ca="1" si="1"/>
        <v/>
      </c>
      <c r="J75" s="97"/>
      <c r="K75" s="97"/>
      <c r="L75" s="101"/>
    </row>
    <row r="76" spans="2:12" x14ac:dyDescent="0.25">
      <c r="B76" s="6">
        <v>42</v>
      </c>
      <c r="C76" s="96"/>
      <c r="D76" s="97"/>
      <c r="E76" s="97"/>
      <c r="F76" s="98"/>
      <c r="G76" s="97"/>
      <c r="H76" s="97"/>
      <c r="I76" s="100" t="str">
        <f t="shared" ca="1" si="1"/>
        <v/>
      </c>
      <c r="J76" s="97"/>
      <c r="K76" s="97"/>
      <c r="L76" s="101"/>
    </row>
    <row r="77" spans="2:12" x14ac:dyDescent="0.25">
      <c r="B77" s="6">
        <v>43</v>
      </c>
      <c r="C77" s="96"/>
      <c r="D77" s="97"/>
      <c r="E77" s="97"/>
      <c r="F77" s="98"/>
      <c r="G77" s="97"/>
      <c r="H77" s="97"/>
      <c r="I77" s="100" t="str">
        <f t="shared" ca="1" si="1"/>
        <v/>
      </c>
      <c r="J77" s="97"/>
      <c r="K77" s="97"/>
      <c r="L77" s="101"/>
    </row>
    <row r="78" spans="2:12" x14ac:dyDescent="0.25">
      <c r="B78" s="6">
        <v>44</v>
      </c>
      <c r="C78" s="96"/>
      <c r="D78" s="97"/>
      <c r="E78" s="97"/>
      <c r="F78" s="98"/>
      <c r="G78" s="97"/>
      <c r="H78" s="97"/>
      <c r="I78" s="100" t="str">
        <f t="shared" ca="1" si="1"/>
        <v/>
      </c>
      <c r="J78" s="97"/>
      <c r="K78" s="97"/>
      <c r="L78" s="101"/>
    </row>
    <row r="79" spans="2:12" x14ac:dyDescent="0.25">
      <c r="B79" s="6">
        <v>45</v>
      </c>
      <c r="C79" s="96"/>
      <c r="D79" s="97"/>
      <c r="E79" s="97"/>
      <c r="F79" s="98"/>
      <c r="G79" s="97"/>
      <c r="H79" s="97"/>
      <c r="I79" s="100" t="str">
        <f t="shared" ca="1" si="1"/>
        <v/>
      </c>
      <c r="J79" s="97"/>
      <c r="K79" s="97"/>
      <c r="L79" s="101"/>
    </row>
    <row r="80" spans="2:12" x14ac:dyDescent="0.25">
      <c r="B80" s="6">
        <v>46</v>
      </c>
      <c r="C80" s="96"/>
      <c r="D80" s="97"/>
      <c r="E80" s="97"/>
      <c r="F80" s="98"/>
      <c r="G80" s="97"/>
      <c r="H80" s="97"/>
      <c r="I80" s="100" t="str">
        <f t="shared" ca="1" si="1"/>
        <v/>
      </c>
      <c r="J80" s="97"/>
      <c r="K80" s="97"/>
      <c r="L80" s="101"/>
    </row>
    <row r="81" spans="2:12" x14ac:dyDescent="0.25">
      <c r="B81" s="6">
        <v>47</v>
      </c>
      <c r="C81" s="96"/>
      <c r="D81" s="97"/>
      <c r="E81" s="97"/>
      <c r="F81" s="98"/>
      <c r="G81" s="97"/>
      <c r="H81" s="97"/>
      <c r="I81" s="100" t="str">
        <f t="shared" ca="1" si="1"/>
        <v/>
      </c>
      <c r="J81" s="97"/>
      <c r="K81" s="97"/>
      <c r="L81" s="101"/>
    </row>
    <row r="82" spans="2:12" x14ac:dyDescent="0.25">
      <c r="B82" s="6">
        <v>48</v>
      </c>
      <c r="C82" s="96"/>
      <c r="D82" s="97"/>
      <c r="E82" s="97"/>
      <c r="F82" s="98"/>
      <c r="G82" s="97"/>
      <c r="H82" s="97"/>
      <c r="I82" s="100" t="str">
        <f t="shared" ca="1" si="1"/>
        <v/>
      </c>
      <c r="J82" s="97"/>
      <c r="K82" s="97"/>
      <c r="L82" s="101"/>
    </row>
    <row r="83" spans="2:12" x14ac:dyDescent="0.25">
      <c r="B83" s="6">
        <v>49</v>
      </c>
      <c r="C83" s="96"/>
      <c r="D83" s="97"/>
      <c r="E83" s="97"/>
      <c r="F83" s="98"/>
      <c r="G83" s="97"/>
      <c r="H83" s="97"/>
      <c r="I83" s="100" t="str">
        <f t="shared" ca="1" si="1"/>
        <v/>
      </c>
      <c r="J83" s="97"/>
      <c r="K83" s="97"/>
      <c r="L83" s="101"/>
    </row>
    <row r="84" spans="2:12" x14ac:dyDescent="0.25">
      <c r="B84" s="7">
        <v>50</v>
      </c>
      <c r="C84" s="102"/>
      <c r="D84" s="103"/>
      <c r="E84" s="103"/>
      <c r="F84" s="104"/>
      <c r="G84" s="103"/>
      <c r="H84" s="103"/>
      <c r="I84" s="105" t="str">
        <f t="shared" ca="1" si="1"/>
        <v/>
      </c>
      <c r="J84" s="103"/>
      <c r="K84" s="103"/>
      <c r="L84" s="106"/>
    </row>
  </sheetData>
  <sheetProtection algorithmName="SHA-512" hashValue="5r2QSHgjv5jKKR2mYiNVo5tXvy4NA5f5sIBCMtW0r3ikOd9VBGswp1o4+tilXYk+a6FmxWTEdqvQu68I0Rzmrw==" saltValue="v6H0t3G6pIaEtNq7V965sw==" spinCount="100000" sheet="1" selectLockedCells="1"/>
  <customSheetViews>
    <customSheetView guid="{4D24CB44-565A-497D-A318-9445BC45EB03}" showGridLines="0" showRowCol="0" hiddenRows="1" topLeftCell="F24">
      <pane ySplit="9" topLeftCell="A33" activePane="bottomLeft" state="frozen"/>
      <selection pane="bottomLeft" activeCell="C25" sqref="C25:D25"/>
      <pageMargins left="0" right="0" top="0" bottom="0" header="0" footer="0"/>
      <pageSetup orientation="portrait" horizontalDpi="4294967295" verticalDpi="4294967295" r:id="rId1"/>
    </customSheetView>
    <customSheetView guid="{46C67BC3-C245-4B43-BB25-878A3D208507}" showGridLines="0" showRowCol="0" hiddenRows="1" topLeftCell="A24">
      <pane ySplit="9" topLeftCell="A33" activePane="bottomLeft" state="frozen"/>
      <selection pane="bottomLeft" activeCell="C25" sqref="C25:D25"/>
      <pageMargins left="0" right="0" top="0" bottom="0" header="0" footer="0"/>
      <pageSetup orientation="portrait" horizontalDpi="4294967295" verticalDpi="4294967295" r:id="rId2"/>
    </customSheetView>
  </customSheetViews>
  <mergeCells count="3">
    <mergeCell ref="F27:H27"/>
    <mergeCell ref="C32:L32"/>
    <mergeCell ref="C26:D26"/>
  </mergeCells>
  <phoneticPr fontId="6" type="noConversion"/>
  <dataValidations count="7">
    <dataValidation type="list" allowBlank="1" showInputMessage="1" showErrorMessage="1" sqref="D27" xr:uid="{00000000-0002-0000-0100-000000000000}">
      <formula1>$D$2:$D$22</formula1>
    </dataValidation>
    <dataValidation type="list" allowBlank="1" showInputMessage="1" showErrorMessage="1" sqref="G35:G84" xr:uid="{00000000-0002-0000-0100-000001000000}">
      <formula1>$G$2:$G$4</formula1>
    </dataValidation>
    <dataValidation type="list" allowBlank="1" showInputMessage="1" showErrorMessage="1" sqref="J35:J84" xr:uid="{00000000-0002-0000-0100-000002000000}">
      <formula1>$J$2:$J$3</formula1>
    </dataValidation>
    <dataValidation type="list" allowBlank="1" showInputMessage="1" showErrorMessage="1" sqref="K35:K84" xr:uid="{00000000-0002-0000-0100-000003000000}">
      <formula1>$K$2:$K$3</formula1>
    </dataValidation>
    <dataValidation type="list" allowBlank="1" showInputMessage="1" showErrorMessage="1" sqref="L35:L84" xr:uid="{00000000-0002-0000-0100-000004000000}">
      <formula1>$L$2:$L$8</formula1>
    </dataValidation>
    <dataValidation type="date" allowBlank="1" showInputMessage="1" showErrorMessage="1" errorTitle="Invalid Date" error="Please enter a date between 1/1/1990 and 1/1/2020" sqref="H34:H84" xr:uid="{00000000-0002-0000-0100-000005000000}">
      <formula1>32874</formula1>
      <formula2>43831</formula2>
    </dataValidation>
    <dataValidation type="custom" allowBlank="1" showInputMessage="1" showErrorMessage="1" errorTitle="Invalid Participant ID number" error="Please enter a participant ID number with the format XX-XX-XXXXXX" sqref="F35:F84" xr:uid="{00000000-0002-0000-0100-000006000000}">
      <formula1>AND(ISNUMBER(MID(F35,1,2)+0),ISNUMBER(MID(F35,4,2)+0),ISNUMBER(MID(F35,7,6)+0),MID(F35,3,1)="-",MID(F35,6,1)="-", LEN(F35)=12)</formula1>
    </dataValidation>
  </dataValidations>
  <pageMargins left="0" right="0" top="0" bottom="0" header="0" footer="0"/>
  <pageSetup orientation="portrait" horizontalDpi="4294967295" verticalDpi="4294967295"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sheetPr>
  <dimension ref="B1:BK70"/>
  <sheetViews>
    <sheetView showGridLines="0" topLeftCell="A7" zoomScale="114" workbookViewId="0">
      <pane ySplit="14" topLeftCell="A21" activePane="bottomLeft" state="frozen"/>
      <selection pane="bottomLeft" activeCell="F21" sqref="F21"/>
    </sheetView>
  </sheetViews>
  <sheetFormatPr defaultColWidth="4.85546875" defaultRowHeight="15" x14ac:dyDescent="0.25"/>
  <cols>
    <col min="1" max="2" width="3" customWidth="1"/>
    <col min="3" max="3" width="29.42578125" customWidth="1"/>
    <col min="4" max="4" width="20.85546875" customWidth="1"/>
    <col min="5" max="5" width="19.85546875" customWidth="1"/>
    <col min="6" max="44" width="13.42578125" bestFit="1" customWidth="1"/>
    <col min="45" max="54" width="13.42578125" customWidth="1"/>
    <col min="55" max="55" width="13.42578125" bestFit="1" customWidth="1"/>
    <col min="56" max="57" width="12.85546875" customWidth="1"/>
  </cols>
  <sheetData>
    <row r="1" spans="2:57" hidden="1" x14ac:dyDescent="0.25">
      <c r="C1" t="s">
        <v>96</v>
      </c>
      <c r="E1" t="s">
        <v>97</v>
      </c>
      <c r="F1">
        <v>0</v>
      </c>
    </row>
    <row r="2" spans="2:57" hidden="1" x14ac:dyDescent="0.25">
      <c r="E2" t="s">
        <v>98</v>
      </c>
      <c r="F2">
        <v>1</v>
      </c>
    </row>
    <row r="3" spans="2:57" hidden="1" x14ac:dyDescent="0.25">
      <c r="E3" t="s">
        <v>99</v>
      </c>
    </row>
    <row r="4" spans="2:57" hidden="1" x14ac:dyDescent="0.25">
      <c r="E4" t="s">
        <v>100</v>
      </c>
    </row>
    <row r="5" spans="2:57" hidden="1" x14ac:dyDescent="0.25">
      <c r="E5" t="s">
        <v>101</v>
      </c>
    </row>
    <row r="6" spans="2:57" hidden="1" x14ac:dyDescent="0.25">
      <c r="E6" t="s">
        <v>414</v>
      </c>
    </row>
    <row r="8" spans="2:57" ht="18" customHeight="1" x14ac:dyDescent="0.3">
      <c r="D8" s="180" t="s">
        <v>102</v>
      </c>
      <c r="E8" s="181"/>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3"/>
    </row>
    <row r="9" spans="2:57" ht="14.45" customHeight="1" x14ac:dyDescent="0.25">
      <c r="B9" s="190"/>
      <c r="C9" s="190"/>
      <c r="D9" s="134"/>
      <c r="E9" s="135"/>
      <c r="F9" s="124" t="s">
        <v>415</v>
      </c>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c r="BC9" s="124"/>
      <c r="BD9" s="125"/>
      <c r="BE9" s="126"/>
    </row>
    <row r="10" spans="2:57" s="50" customFormat="1" ht="42.75" customHeight="1" x14ac:dyDescent="0.25">
      <c r="B10" s="190"/>
      <c r="C10" s="191"/>
      <c r="D10" s="184" t="s">
        <v>103</v>
      </c>
      <c r="E10" s="185"/>
      <c r="F10" s="51">
        <v>1</v>
      </c>
      <c r="G10" s="51">
        <v>2</v>
      </c>
      <c r="H10" s="51">
        <v>3</v>
      </c>
      <c r="I10" s="51">
        <v>4</v>
      </c>
      <c r="J10" s="51">
        <v>5</v>
      </c>
      <c r="K10" s="51">
        <v>6</v>
      </c>
      <c r="L10" s="51">
        <v>7</v>
      </c>
      <c r="M10" s="51">
        <v>8</v>
      </c>
      <c r="N10" s="51">
        <v>9</v>
      </c>
      <c r="O10" s="51">
        <v>10</v>
      </c>
      <c r="P10" s="51">
        <v>11</v>
      </c>
      <c r="Q10" s="51">
        <v>12</v>
      </c>
      <c r="R10" s="51">
        <v>13</v>
      </c>
      <c r="S10" s="51">
        <v>14</v>
      </c>
      <c r="T10" s="51">
        <v>15</v>
      </c>
      <c r="U10" s="51">
        <v>16</v>
      </c>
      <c r="V10" s="51">
        <v>17</v>
      </c>
      <c r="W10" s="51">
        <v>18</v>
      </c>
      <c r="X10" s="51">
        <v>19</v>
      </c>
      <c r="Y10" s="51">
        <v>20</v>
      </c>
      <c r="Z10" s="51">
        <v>21</v>
      </c>
      <c r="AA10" s="51">
        <v>22</v>
      </c>
      <c r="AB10" s="51">
        <v>23</v>
      </c>
      <c r="AC10" s="51">
        <v>24</v>
      </c>
      <c r="AD10" s="51">
        <v>25</v>
      </c>
      <c r="AE10" s="51">
        <v>26</v>
      </c>
      <c r="AF10" s="51">
        <v>27</v>
      </c>
      <c r="AG10" s="51">
        <v>28</v>
      </c>
      <c r="AH10" s="51">
        <v>29</v>
      </c>
      <c r="AI10" s="51">
        <v>30</v>
      </c>
      <c r="AJ10" s="51">
        <v>31</v>
      </c>
      <c r="AK10" s="51">
        <v>32</v>
      </c>
      <c r="AL10" s="51">
        <v>33</v>
      </c>
      <c r="AM10" s="51">
        <v>34</v>
      </c>
      <c r="AN10" s="51">
        <v>35</v>
      </c>
      <c r="AO10" s="51">
        <v>36</v>
      </c>
      <c r="AP10" s="51">
        <v>37</v>
      </c>
      <c r="AQ10" s="51">
        <v>38</v>
      </c>
      <c r="AR10" s="51">
        <v>39</v>
      </c>
      <c r="AS10" s="51">
        <v>40</v>
      </c>
      <c r="AT10" s="51">
        <v>41</v>
      </c>
      <c r="AU10" s="51">
        <v>42</v>
      </c>
      <c r="AV10" s="51">
        <v>43</v>
      </c>
      <c r="AW10" s="51">
        <v>44</v>
      </c>
      <c r="AX10" s="51">
        <v>45</v>
      </c>
      <c r="AY10" s="51">
        <v>46</v>
      </c>
      <c r="AZ10" s="51">
        <v>47</v>
      </c>
      <c r="BA10" s="51">
        <v>48</v>
      </c>
      <c r="BB10" s="51">
        <v>49</v>
      </c>
      <c r="BC10" s="51">
        <v>50</v>
      </c>
      <c r="BD10" s="48" t="s">
        <v>104</v>
      </c>
      <c r="BE10" s="47" t="s">
        <v>105</v>
      </c>
    </row>
    <row r="11" spans="2:57" s="19" customFormat="1" ht="14.45" customHeight="1" x14ac:dyDescent="0.25">
      <c r="B11" s="190"/>
      <c r="C11" s="191"/>
      <c r="D11" s="186" t="s">
        <v>106</v>
      </c>
      <c r="E11" s="18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65" cm="1">
        <f t="array" ref="BD11">SUMPRODUCT((F11:BC11 = "Lesson Only") * (F14:BC14 &gt;= 45)) + SUMPRODUCT((F11:BC11 = "Lesson and CSL") * (F14:BC14+F15:BC15 &gt;= 45)) + SUMPRODUCT((F11:BC11 = "CSL Only") * (F15:BC15 &gt;= 45)) + SUMPRODUCT((F11:BC11 = "Club Meeting") * (F14:BC14 &gt;= 45))+ SUMPRODUCT((F11:BC11 = "Club Meeting and CSL") * (F14:BC14 &gt;= 45))</f>
        <v>0</v>
      </c>
      <c r="BE11" s="168">
        <f>SUM(F15:BC15)</f>
        <v>0</v>
      </c>
    </row>
    <row r="12" spans="2:57" s="19" customFormat="1" x14ac:dyDescent="0.25">
      <c r="B12" s="192"/>
      <c r="C12" s="193"/>
      <c r="D12" s="176" t="s">
        <v>107</v>
      </c>
      <c r="E12" s="177"/>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66"/>
      <c r="BE12" s="169"/>
    </row>
    <row r="13" spans="2:57" s="19" customFormat="1" ht="15" customHeight="1" x14ac:dyDescent="0.25">
      <c r="B13" s="192"/>
      <c r="C13" s="193"/>
      <c r="D13" s="176" t="s">
        <v>108</v>
      </c>
      <c r="E13" s="177"/>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66"/>
      <c r="BE13" s="169"/>
    </row>
    <row r="14" spans="2:57" s="19" customFormat="1" x14ac:dyDescent="0.25">
      <c r="B14" s="192"/>
      <c r="C14" s="193"/>
      <c r="D14" s="176" t="s">
        <v>109</v>
      </c>
      <c r="E14" s="177"/>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66"/>
      <c r="BE14" s="169"/>
    </row>
    <row r="15" spans="2:57" s="19" customFormat="1" x14ac:dyDescent="0.25">
      <c r="B15" s="150"/>
      <c r="C15" s="150"/>
      <c r="D15" s="176" t="s">
        <v>110</v>
      </c>
      <c r="E15" s="177"/>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66"/>
      <c r="BE15" s="169"/>
    </row>
    <row r="16" spans="2:57" s="19" customFormat="1" x14ac:dyDescent="0.25">
      <c r="D16" s="188" t="s">
        <v>111</v>
      </c>
      <c r="E16" s="189"/>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09"/>
      <c r="AS16" s="109"/>
      <c r="AT16" s="109"/>
      <c r="AU16" s="109"/>
      <c r="AV16" s="109"/>
      <c r="AW16" s="109"/>
      <c r="AX16" s="109"/>
      <c r="AY16" s="109"/>
      <c r="AZ16" s="109"/>
      <c r="BA16" s="109"/>
      <c r="BB16" s="109"/>
      <c r="BC16" s="109"/>
      <c r="BD16" s="167"/>
      <c r="BE16" s="170"/>
    </row>
    <row r="17" spans="2:63" s="19" customFormat="1" x14ac:dyDescent="0.25">
      <c r="C17" s="23"/>
      <c r="D17" s="23"/>
      <c r="E17" s="22"/>
      <c r="BD17" s="21"/>
      <c r="BE17" s="21"/>
    </row>
    <row r="18" spans="2:63" s="19" customFormat="1" ht="18" customHeight="1" x14ac:dyDescent="0.3">
      <c r="B18" s="136"/>
      <c r="C18" s="172" t="s">
        <v>112</v>
      </c>
      <c r="D18" s="172"/>
      <c r="E18" s="173"/>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4"/>
      <c r="AK18" s="174"/>
      <c r="AL18" s="174"/>
      <c r="AM18" s="174"/>
      <c r="AN18" s="174"/>
      <c r="AO18" s="174"/>
      <c r="AP18" s="174"/>
      <c r="AQ18" s="174"/>
      <c r="AR18" s="174"/>
      <c r="AS18" s="174"/>
      <c r="AT18" s="174"/>
      <c r="AU18" s="174"/>
      <c r="AV18" s="174"/>
      <c r="AW18" s="174"/>
      <c r="AX18" s="174"/>
      <c r="AY18" s="174"/>
      <c r="AZ18" s="174"/>
      <c r="BA18" s="174"/>
      <c r="BB18" s="174"/>
      <c r="BC18" s="174"/>
      <c r="BD18" s="174"/>
      <c r="BE18" s="175"/>
    </row>
    <row r="19" spans="2:63" s="19" customFormat="1" ht="14.45" customHeight="1" x14ac:dyDescent="0.3">
      <c r="B19" s="137"/>
      <c r="C19" s="138"/>
      <c r="D19" s="138"/>
      <c r="E19" s="139"/>
      <c r="F19" s="171" t="s">
        <v>113</v>
      </c>
      <c r="G19" s="171"/>
      <c r="H19" s="171"/>
      <c r="I19" s="171"/>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1"/>
      <c r="BB19" s="171"/>
      <c r="BC19" s="171"/>
      <c r="BD19" s="122"/>
      <c r="BE19" s="123"/>
    </row>
    <row r="20" spans="2:63" s="19" customFormat="1" ht="42" customHeight="1" x14ac:dyDescent="0.25">
      <c r="B20" s="45"/>
      <c r="C20" s="149" t="s">
        <v>114</v>
      </c>
      <c r="D20" s="149"/>
      <c r="E20" s="149" t="s">
        <v>115</v>
      </c>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9"/>
      <c r="BD20" s="154" t="s">
        <v>116</v>
      </c>
      <c r="BE20" s="47" t="s">
        <v>117</v>
      </c>
    </row>
    <row r="21" spans="2:63" x14ac:dyDescent="0.25">
      <c r="B21" s="24">
        <v>1</v>
      </c>
      <c r="C21" s="161" t="str">
        <f>IF('Participant Roster'!C35="", "", CONCATENATE('Participant Roster'!C35," ",'Participant Roster'!D35," ",'Participant Roster'!E35," (",LEFT('Participant Roster'!L35, 8), ")"))</f>
        <v/>
      </c>
      <c r="D21" s="162"/>
      <c r="E21" s="110" t="str">
        <f>IF('Participant Roster'!F35="", "", 'Participant Roster'!F35)</f>
        <v/>
      </c>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152"/>
      <c r="BD21" s="153" t="str" cm="1">
        <f t="array" ref="BD21">IF(C21&lt;&gt;"", IF((SUMPRODUCT((F21:BC21=1)*($F$11:$BC$11 = "Lesson Only") * ($F$14:$BC$14 &gt;= 45)) + SUMPRODUCT((F21:BC21=1)*($F$11:$BC$11 = "Lesson and CSL") * ($F$14:$BC$14+$F$15:$BC$15 &gt;= 45)) + SUMPRODUCT((F21:BC21=1)*($F$11:$BC$11 = "CSL Only") * ($F$15:$BC$15 &gt;= 45)) + SUMPRODUCT((F21:BC21=1)*($F$11:$BC$11 = "Club Meeting and CSL") * ($F$14:$BC$14 &gt;= 45)) + SUMPRODUCT((F21:BC21=1)*($F$11:$BC$11 = "Club Meeting") * ($F$14:$BC$14 &gt;= 45)))/$BD$11&gt;=0.75, "YES", "NO"),"")</f>
        <v/>
      </c>
      <c r="BE21" s="113" t="str">
        <f t="shared" ref="BE21:BE52" si="0">IF(C21&lt;&gt;"", SUMIF(F21:BC21, 1, $F$15:$BC$15), "")</f>
        <v/>
      </c>
    </row>
    <row r="22" spans="2:63" x14ac:dyDescent="0.25">
      <c r="B22" s="24">
        <v>2</v>
      </c>
      <c r="C22" s="163" t="str">
        <f>IF('Participant Roster'!C36="", "", CONCATENATE('Participant Roster'!C36," ",'Participant Roster'!D36," ",'Participant Roster'!E36," (",LEFT('Participant Roster'!L36, 8), ")"))</f>
        <v/>
      </c>
      <c r="D22" s="164"/>
      <c r="E22" s="111" t="str">
        <f>IF('Participant Roster'!F36="", "", 'Participant Roster'!F36)</f>
        <v/>
      </c>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153" t="str" cm="1">
        <f t="array" ref="BD22">IF(C22&lt;&gt;"", IF((SUMPRODUCT((F22:BC22=1)*($F$11:$BC$11 = "Lesson Only") * ($F$14:$BC$14 &gt;= 45)) + SUMPRODUCT((F22:BC22=1)*($F$11:$BC$11 = "Lesson and CSL") * ($F$14:$BC$14+$F$15:$BC$15 &gt;= 45)) + SUMPRODUCT((F22:BC22=1)*($F$11:$BC$11 = "CSL Only") * ($F$15:$BC$15 &gt;= 45)) + SUMPRODUCT((F22:BC22=1)*($F$11:$BC$11 = "Club Meeting and CSL") * ($F$14:$BC$14 &gt;= 45)) + SUMPRODUCT((F22:BC22=1)*($F$11:$BC$11 = "Club Meeting") * ($F$14:$BC$14 &gt;= 45)))/$BD$11&gt;=0.75, "YES", "NO"),"")</f>
        <v/>
      </c>
      <c r="BE22" s="114" t="str">
        <f t="shared" si="0"/>
        <v/>
      </c>
      <c r="BK22" s="151"/>
    </row>
    <row r="23" spans="2:63" x14ac:dyDescent="0.25">
      <c r="B23" s="24">
        <v>3</v>
      </c>
      <c r="C23" s="163" t="str">
        <f>IF('Participant Roster'!C37="", "", CONCATENATE('Participant Roster'!C37," ",'Participant Roster'!D37," ",'Participant Roster'!E37," (",LEFT('Participant Roster'!L37, 8), ")"))</f>
        <v/>
      </c>
      <c r="D23" s="164"/>
      <c r="E23" s="111" t="str">
        <f>IF('Participant Roster'!F37="", "", 'Participant Roster'!F37)</f>
        <v/>
      </c>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153" t="str" cm="1">
        <f t="array" ref="BD23">IF(C23&lt;&gt;"", IF((SUMPRODUCT((F23:BC23=1)*($F$11:$BC$11 = "Lesson Only") * ($F$14:$BC$14 &gt;= 45)) + SUMPRODUCT((F23:BC23=1)*($F$11:$BC$11 = "Lesson and CSL") * ($F$14:$BC$14+$F$15:$BC$15 &gt;= 45)) + SUMPRODUCT((F23:BC23=1)*($F$11:$BC$11 = "CSL Only") * ($F$15:$BC$15 &gt;= 45)) + SUMPRODUCT((F23:BC23=1)*($F$11:$BC$11 = "Club Meeting and CSL") * ($F$14:$BC$14 &gt;= 45)) + SUMPRODUCT((F23:BC23=1)*($F$11:$BC$11 = "Club Meeting") * ($F$14:$BC$14 &gt;= 45)))/$BD$11&gt;=0.75, "YES", "NO"),"")</f>
        <v/>
      </c>
      <c r="BE23" s="114" t="str">
        <f t="shared" si="0"/>
        <v/>
      </c>
    </row>
    <row r="24" spans="2:63" x14ac:dyDescent="0.25">
      <c r="B24" s="24">
        <v>4</v>
      </c>
      <c r="C24" s="163" t="str">
        <f>IF('Participant Roster'!C38="", "", CONCATENATE('Participant Roster'!C38," ",'Participant Roster'!D38," ",'Participant Roster'!E38," (",LEFT('Participant Roster'!L38, 8), ")"))</f>
        <v/>
      </c>
      <c r="D24" s="164"/>
      <c r="E24" s="111" t="str">
        <f>IF('Participant Roster'!F38="", "", 'Participant Roster'!F38)</f>
        <v/>
      </c>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c r="BC24" s="97"/>
      <c r="BD24" s="153" t="str" cm="1">
        <f t="array" ref="BD24">IF(C24&lt;&gt;"", IF((SUMPRODUCT((F24:BC24=1)*($F$11:$BC$11 = "Lesson Only") * ($F$14:$BC$14 &gt;= 45)) + SUMPRODUCT((F24:BC24=1)*($F$11:$BC$11 = "Lesson and CSL") * ($F$14:$BC$14+$F$15:$BC$15 &gt;= 45)) + SUMPRODUCT((F24:BC24=1)*($F$11:$BC$11 = "CSL Only") * ($F$15:$BC$15 &gt;= 45)) + SUMPRODUCT((F24:BC24=1)*($F$11:$BC$11 = "Club Meeting and CSL") * ($F$14:$BC$14 &gt;= 45)) + SUMPRODUCT((F24:BC24=1)*($F$11:$BC$11 = "Club Meeting") * ($F$14:$BC$14 &gt;= 45)))/$BD$11&gt;=0.75, "YES", "NO"),"")</f>
        <v/>
      </c>
      <c r="BE24" s="114" t="str">
        <f t="shared" si="0"/>
        <v/>
      </c>
    </row>
    <row r="25" spans="2:63" x14ac:dyDescent="0.25">
      <c r="B25" s="24">
        <v>5</v>
      </c>
      <c r="C25" s="163" t="str">
        <f>IF('Participant Roster'!C39="", "", CONCATENATE('Participant Roster'!C39," ",'Participant Roster'!D39," ",'Participant Roster'!E39," (",LEFT('Participant Roster'!L39, 8), ")"))</f>
        <v/>
      </c>
      <c r="D25" s="164"/>
      <c r="E25" s="111" t="str">
        <f>IF('Participant Roster'!F39="", "", 'Participant Roster'!F39)</f>
        <v/>
      </c>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153" t="str" cm="1">
        <f t="array" ref="BD25">IF(C25&lt;&gt;"", IF((SUMPRODUCT((F25:BC25=1)*($F$11:$BC$11 = "Lesson Only") * ($F$14:$BC$14 &gt;= 45)) + SUMPRODUCT((F25:BC25=1)*($F$11:$BC$11 = "Lesson and CSL") * ($F$14:$BC$14+$F$15:$BC$15 &gt;= 45)) + SUMPRODUCT((F25:BC25=1)*($F$11:$BC$11 = "CSL Only") * ($F$15:$BC$15 &gt;= 45)) + SUMPRODUCT((F25:BC25=1)*($F$11:$BC$11 = "Club Meeting and CSL") * ($F$14:$BC$14 &gt;= 45)) + SUMPRODUCT((F25:BC25=1)*($F$11:$BC$11 = "Club Meeting") * ($F$14:$BC$14 &gt;= 45)))/$BD$11&gt;=0.75, "YES", "NO"),"")</f>
        <v/>
      </c>
      <c r="BE25" s="114" t="str">
        <f t="shared" si="0"/>
        <v/>
      </c>
    </row>
    <row r="26" spans="2:63" x14ac:dyDescent="0.25">
      <c r="B26" s="24">
        <v>6</v>
      </c>
      <c r="C26" s="163" t="str">
        <f>IF('Participant Roster'!C40="", "", CONCATENATE('Participant Roster'!C40," ",'Participant Roster'!D40," ",'Participant Roster'!E40," (",LEFT('Participant Roster'!L40, 8), ")"))</f>
        <v/>
      </c>
      <c r="D26" s="164"/>
      <c r="E26" s="111" t="str">
        <f>IF('Participant Roster'!F40="", "", 'Participant Roster'!F40)</f>
        <v/>
      </c>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153" t="str" cm="1">
        <f t="array" ref="BD26">IF(C26&lt;&gt;"", IF((SUMPRODUCT((F26:BC26=1)*($F$11:$BC$11 = "Lesson Only") * ($F$14:$BC$14 &gt;= 45)) + SUMPRODUCT((F26:BC26=1)*($F$11:$BC$11 = "Lesson and CSL") * ($F$14:$BC$14+$F$15:$BC$15 &gt;= 45)) + SUMPRODUCT((F26:BC26=1)*($F$11:$BC$11 = "CSL Only") * ($F$15:$BC$15 &gt;= 45)) + SUMPRODUCT((F26:BC26=1)*($F$11:$BC$11 = "Club Meeting and CSL") * ($F$14:$BC$14 &gt;= 45)) + SUMPRODUCT((F26:BC26=1)*($F$11:$BC$11 = "Club Meeting") * ($F$14:$BC$14 &gt;= 45)))/$BD$11&gt;=0.75, "YES", "NO"),"")</f>
        <v/>
      </c>
      <c r="BE26" s="114" t="str">
        <f t="shared" si="0"/>
        <v/>
      </c>
    </row>
    <row r="27" spans="2:63" x14ac:dyDescent="0.25">
      <c r="B27" s="24">
        <v>7</v>
      </c>
      <c r="C27" s="163" t="str">
        <f>IF('Participant Roster'!C41="", "", CONCATENATE('Participant Roster'!C41," ",'Participant Roster'!D41," ",'Participant Roster'!E41," (",LEFT('Participant Roster'!L41, 8), ")"))</f>
        <v/>
      </c>
      <c r="D27" s="164"/>
      <c r="E27" s="111" t="str">
        <f>IF('Participant Roster'!F41="", "", 'Participant Roster'!F41)</f>
        <v/>
      </c>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153" t="str" cm="1">
        <f t="array" ref="BD27">IF(C27&lt;&gt;"", IF((SUMPRODUCT((F27:BC27=1)*($F$11:$BC$11 = "Lesson Only") * ($F$14:$BC$14 &gt;= 45)) + SUMPRODUCT((F27:BC27=1)*($F$11:$BC$11 = "Lesson and CSL") * ($F$14:$BC$14+$F$15:$BC$15 &gt;= 45)) + SUMPRODUCT((F27:BC27=1)*($F$11:$BC$11 = "CSL Only") * ($F$15:$BC$15 &gt;= 45)) + SUMPRODUCT((F27:BC27=1)*($F$11:$BC$11 = "Club Meeting and CSL") * ($F$14:$BC$14 &gt;= 45)) + SUMPRODUCT((F27:BC27=1)*($F$11:$BC$11 = "Club Meeting") * ($F$14:$BC$14 &gt;= 45)))/$BD$11&gt;=0.75, "YES", "NO"),"")</f>
        <v/>
      </c>
      <c r="BE27" s="114" t="str">
        <f t="shared" si="0"/>
        <v/>
      </c>
    </row>
    <row r="28" spans="2:63" x14ac:dyDescent="0.25">
      <c r="B28" s="24">
        <v>8</v>
      </c>
      <c r="C28" s="163" t="str">
        <f>IF('Participant Roster'!C42="", "", CONCATENATE('Participant Roster'!C42," ",'Participant Roster'!D42," ",'Participant Roster'!E42," (",LEFT('Participant Roster'!L42, 8), ")"))</f>
        <v/>
      </c>
      <c r="D28" s="164"/>
      <c r="E28" s="111" t="str">
        <f>IF('Participant Roster'!F42="", "", 'Participant Roster'!F42)</f>
        <v/>
      </c>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153" t="str" cm="1">
        <f t="array" ref="BD28">IF(C28&lt;&gt;"", IF((SUMPRODUCT((F28:BC28=1)*($F$11:$BC$11 = "Lesson Only") * ($F$14:$BC$14 &gt;= 45)) + SUMPRODUCT((F28:BC28=1)*($F$11:$BC$11 = "Lesson and CSL") * ($F$14:$BC$14+$F$15:$BC$15 &gt;= 45)) + SUMPRODUCT((F28:BC28=1)*($F$11:$BC$11 = "CSL Only") * ($F$15:$BC$15 &gt;= 45)) + SUMPRODUCT((F28:BC28=1)*($F$11:$BC$11 = "Club Meeting and CSL") * ($F$14:$BC$14 &gt;= 45)) + SUMPRODUCT((F28:BC28=1)*($F$11:$BC$11 = "Club Meeting") * ($F$14:$BC$14 &gt;= 45)))/$BD$11&gt;=0.75, "YES", "NO"),"")</f>
        <v/>
      </c>
      <c r="BE28" s="114" t="str">
        <f t="shared" si="0"/>
        <v/>
      </c>
    </row>
    <row r="29" spans="2:63" x14ac:dyDescent="0.25">
      <c r="B29" s="24">
        <v>9</v>
      </c>
      <c r="C29" s="163" t="str">
        <f>IF('Participant Roster'!C43="", "", CONCATENATE('Participant Roster'!C43," ",'Participant Roster'!D43," ",'Participant Roster'!E43," (",LEFT('Participant Roster'!L43, 8), ")"))</f>
        <v/>
      </c>
      <c r="D29" s="164"/>
      <c r="E29" s="111" t="str">
        <f>IF('Participant Roster'!F43="", "", 'Participant Roster'!F43)</f>
        <v/>
      </c>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153" t="str" cm="1">
        <f t="array" ref="BD29">IF(C29&lt;&gt;"", IF((SUMPRODUCT((F29:BC29=1)*($F$11:$BC$11 = "Lesson Only") * ($F$14:$BC$14 &gt;= 45)) + SUMPRODUCT((F29:BC29=1)*($F$11:$BC$11 = "Lesson and CSL") * ($F$14:$BC$14+$F$15:$BC$15 &gt;= 45)) + SUMPRODUCT((F29:BC29=1)*($F$11:$BC$11 = "CSL Only") * ($F$15:$BC$15 &gt;= 45)) + SUMPRODUCT((F29:BC29=1)*($F$11:$BC$11 = "Club Meeting and CSL") * ($F$14:$BC$14 &gt;= 45)) + SUMPRODUCT((F29:BC29=1)*($F$11:$BC$11 = "Club Meeting") * ($F$14:$BC$14 &gt;= 45)))/$BD$11&gt;=0.75, "YES", "NO"),"")</f>
        <v/>
      </c>
      <c r="BE29" s="114" t="str">
        <f t="shared" si="0"/>
        <v/>
      </c>
    </row>
    <row r="30" spans="2:63" x14ac:dyDescent="0.25">
      <c r="B30" s="24">
        <v>10</v>
      </c>
      <c r="C30" s="163" t="str">
        <f>IF('Participant Roster'!C44="", "", CONCATENATE('Participant Roster'!C44," ",'Participant Roster'!D44," ",'Participant Roster'!E44," (",LEFT('Participant Roster'!L44, 8), ")"))</f>
        <v/>
      </c>
      <c r="D30" s="164"/>
      <c r="E30" s="111" t="str">
        <f>IF('Participant Roster'!F44="", "", 'Participant Roster'!F44)</f>
        <v/>
      </c>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153" t="str" cm="1">
        <f t="array" ref="BD30">IF(C30&lt;&gt;"", IF((SUMPRODUCT((F30:BC30=1)*($F$11:$BC$11 = "Lesson Only") * ($F$14:$BC$14 &gt;= 45)) + SUMPRODUCT((F30:BC30=1)*($F$11:$BC$11 = "Lesson and CSL") * ($F$14:$BC$14+$F$15:$BC$15 &gt;= 45)) + SUMPRODUCT((F30:BC30=1)*($F$11:$BC$11 = "CSL Only") * ($F$15:$BC$15 &gt;= 45)) + SUMPRODUCT((F30:BC30=1)*($F$11:$BC$11 = "Club Meeting and CSL") * ($F$14:$BC$14 &gt;= 45)) + SUMPRODUCT((F30:BC30=1)*($F$11:$BC$11 = "Club Meeting") * ($F$14:$BC$14 &gt;= 45)))/$BD$11&gt;=0.75, "YES", "NO"),"")</f>
        <v/>
      </c>
      <c r="BE30" s="114" t="str">
        <f t="shared" si="0"/>
        <v/>
      </c>
    </row>
    <row r="31" spans="2:63" x14ac:dyDescent="0.25">
      <c r="B31" s="24">
        <v>11</v>
      </c>
      <c r="C31" s="163" t="str">
        <f>IF('Participant Roster'!C45="", "", CONCATENATE('Participant Roster'!C45," ",'Participant Roster'!D45," ",'Participant Roster'!E45," (",LEFT('Participant Roster'!L45, 8), ")"))</f>
        <v/>
      </c>
      <c r="D31" s="164"/>
      <c r="E31" s="111" t="str">
        <f>IF('Participant Roster'!F45="", "", 'Participant Roster'!F45)</f>
        <v/>
      </c>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153" t="str" cm="1">
        <f t="array" ref="BD31">IF(C31&lt;&gt;"", IF((SUMPRODUCT((F31:BC31=1)*($F$11:$BC$11 = "Lesson Only") * ($F$14:$BC$14 &gt;= 45)) + SUMPRODUCT((F31:BC31=1)*($F$11:$BC$11 = "Lesson and CSL") * ($F$14:$BC$14+$F$15:$BC$15 &gt;= 45)) + SUMPRODUCT((F31:BC31=1)*($F$11:$BC$11 = "CSL Only") * ($F$15:$BC$15 &gt;= 45)) + SUMPRODUCT((F31:BC31=1)*($F$11:$BC$11 = "Club Meeting and CSL") * ($F$14:$BC$14 &gt;= 45)) + SUMPRODUCT((F31:BC31=1)*($F$11:$BC$11 = "Club Meeting") * ($F$14:$BC$14 &gt;= 45)))/$BD$11&gt;=0.75, "YES", "NO"),"")</f>
        <v/>
      </c>
      <c r="BE31" s="114" t="str">
        <f t="shared" si="0"/>
        <v/>
      </c>
    </row>
    <row r="32" spans="2:63" x14ac:dyDescent="0.25">
      <c r="B32" s="24">
        <v>12</v>
      </c>
      <c r="C32" s="163" t="str">
        <f>IF('Participant Roster'!C46="", "", CONCATENATE('Participant Roster'!C46," ",'Participant Roster'!D46," ",'Participant Roster'!E46," (",LEFT('Participant Roster'!L46, 8), ")"))</f>
        <v/>
      </c>
      <c r="D32" s="164"/>
      <c r="E32" s="111" t="str">
        <f>IF('Participant Roster'!F46="", "", 'Participant Roster'!F46)</f>
        <v/>
      </c>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153" t="str" cm="1">
        <f t="array" ref="BD32">IF(C32&lt;&gt;"", IF((SUMPRODUCT((F32:BC32=1)*($F$11:$BC$11 = "Lesson Only") * ($F$14:$BC$14 &gt;= 45)) + SUMPRODUCT((F32:BC32=1)*($F$11:$BC$11 = "Lesson and CSL") * ($F$14:$BC$14+$F$15:$BC$15 &gt;= 45)) + SUMPRODUCT((F32:BC32=1)*($F$11:$BC$11 = "CSL Only") * ($F$15:$BC$15 &gt;= 45)) + SUMPRODUCT((F32:BC32=1)*($F$11:$BC$11 = "Club Meeting and CSL") * ($F$14:$BC$14 &gt;= 45)) + SUMPRODUCT((F32:BC32=1)*($F$11:$BC$11 = "Club Meeting") * ($F$14:$BC$14 &gt;= 45)))/$BD$11&gt;=0.75, "YES", "NO"),"")</f>
        <v/>
      </c>
      <c r="BE32" s="114" t="str">
        <f t="shared" si="0"/>
        <v/>
      </c>
    </row>
    <row r="33" spans="2:57" x14ac:dyDescent="0.25">
      <c r="B33" s="24">
        <v>13</v>
      </c>
      <c r="C33" s="163" t="str">
        <f>IF('Participant Roster'!C47="", "", CONCATENATE('Participant Roster'!C47," ",'Participant Roster'!D47," ",'Participant Roster'!E47," (",LEFT('Participant Roster'!L47, 8), ")"))</f>
        <v/>
      </c>
      <c r="D33" s="164"/>
      <c r="E33" s="111" t="str">
        <f>IF('Participant Roster'!F47="", "", 'Participant Roster'!F47)</f>
        <v/>
      </c>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153" t="str" cm="1">
        <f t="array" ref="BD33">IF(C33&lt;&gt;"", IF((SUMPRODUCT((F33:BC33=1)*($F$11:$BC$11 = "Lesson Only") * ($F$14:$BC$14 &gt;= 45)) + SUMPRODUCT((F33:BC33=1)*($F$11:$BC$11 = "Lesson and CSL") * ($F$14:$BC$14+$F$15:$BC$15 &gt;= 45)) + SUMPRODUCT((F33:BC33=1)*($F$11:$BC$11 = "CSL Only") * ($F$15:$BC$15 &gt;= 45)) + SUMPRODUCT((F33:BC33=1)*($F$11:$BC$11 = "Club Meeting and CSL") * ($F$14:$BC$14 &gt;= 45)) + SUMPRODUCT((F33:BC33=1)*($F$11:$BC$11 = "Club Meeting") * ($F$14:$BC$14 &gt;= 45)))/$BD$11&gt;=0.75, "YES", "NO"),"")</f>
        <v/>
      </c>
      <c r="BE33" s="114" t="str">
        <f t="shared" si="0"/>
        <v/>
      </c>
    </row>
    <row r="34" spans="2:57" x14ac:dyDescent="0.25">
      <c r="B34" s="24">
        <v>14</v>
      </c>
      <c r="C34" s="163" t="str">
        <f>IF('Participant Roster'!C48="", "", CONCATENATE('Participant Roster'!C48," ",'Participant Roster'!D48," ",'Participant Roster'!E48," (",LEFT('Participant Roster'!L48, 8), ")"))</f>
        <v/>
      </c>
      <c r="D34" s="164"/>
      <c r="E34" s="111" t="str">
        <f>IF('Participant Roster'!F48="", "", 'Participant Roster'!F48)</f>
        <v/>
      </c>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153" t="str" cm="1">
        <f t="array" ref="BD34">IF(C34&lt;&gt;"", IF((SUMPRODUCT((F34:BC34=1)*($F$11:$BC$11 = "Lesson Only") * ($F$14:$BC$14 &gt;= 45)) + SUMPRODUCT((F34:BC34=1)*($F$11:$BC$11 = "Lesson and CSL") * ($F$14:$BC$14+$F$15:$BC$15 &gt;= 45)) + SUMPRODUCT((F34:BC34=1)*($F$11:$BC$11 = "CSL Only") * ($F$15:$BC$15 &gt;= 45)) + SUMPRODUCT((F34:BC34=1)*($F$11:$BC$11 = "Club Meeting and CSL") * ($F$14:$BC$14 &gt;= 45)) + SUMPRODUCT((F34:BC34=1)*($F$11:$BC$11 = "Club Meeting") * ($F$14:$BC$14 &gt;= 45)))/$BD$11&gt;=0.75, "YES", "NO"),"")</f>
        <v/>
      </c>
      <c r="BE34" s="114" t="str">
        <f t="shared" si="0"/>
        <v/>
      </c>
    </row>
    <row r="35" spans="2:57" x14ac:dyDescent="0.25">
      <c r="B35" s="24">
        <v>15</v>
      </c>
      <c r="C35" s="163" t="str">
        <f>IF('Participant Roster'!C49="", "", CONCATENATE('Participant Roster'!C49," ",'Participant Roster'!D49," ",'Participant Roster'!E49," (",LEFT('Participant Roster'!L49, 8), ")"))</f>
        <v/>
      </c>
      <c r="D35" s="164"/>
      <c r="E35" s="111" t="str">
        <f>IF('Participant Roster'!F49="", "", 'Participant Roster'!F49)</f>
        <v/>
      </c>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153" t="str" cm="1">
        <f t="array" ref="BD35">IF(C35&lt;&gt;"", IF((SUMPRODUCT((F35:BC35=1)*($F$11:$BC$11 = "Lesson Only") * ($F$14:$BC$14 &gt;= 45)) + SUMPRODUCT((F35:BC35=1)*($F$11:$BC$11 = "Lesson and CSL") * ($F$14:$BC$14+$F$15:$BC$15 &gt;= 45)) + SUMPRODUCT((F35:BC35=1)*($F$11:$BC$11 = "CSL Only") * ($F$15:$BC$15 &gt;= 45)) + SUMPRODUCT((F35:BC35=1)*($F$11:$BC$11 = "Club Meeting and CSL") * ($F$14:$BC$14 &gt;= 45)) + SUMPRODUCT((F35:BC35=1)*($F$11:$BC$11 = "Club Meeting") * ($F$14:$BC$14 &gt;= 45)))/$BD$11&gt;=0.75, "YES", "NO"),"")</f>
        <v/>
      </c>
      <c r="BE35" s="114" t="str">
        <f t="shared" si="0"/>
        <v/>
      </c>
    </row>
    <row r="36" spans="2:57" x14ac:dyDescent="0.25">
      <c r="B36" s="24">
        <v>16</v>
      </c>
      <c r="C36" s="163" t="str">
        <f>IF('Participant Roster'!C50="", "", CONCATENATE('Participant Roster'!C50," ",'Participant Roster'!D50," ",'Participant Roster'!E50," (",LEFT('Participant Roster'!L50, 8), ")"))</f>
        <v/>
      </c>
      <c r="D36" s="164"/>
      <c r="E36" s="111" t="str">
        <f>IF('Participant Roster'!F50="", "", 'Participant Roster'!F50)</f>
        <v/>
      </c>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153" t="str" cm="1">
        <f t="array" ref="BD36">IF(C36&lt;&gt;"", IF((SUMPRODUCT((F36:BC36=1)*($F$11:$BC$11 = "Lesson Only") * ($F$14:$BC$14 &gt;= 45)) + SUMPRODUCT((F36:BC36=1)*($F$11:$BC$11 = "Lesson and CSL") * ($F$14:$BC$14+$F$15:$BC$15 &gt;= 45)) + SUMPRODUCT((F36:BC36=1)*($F$11:$BC$11 = "CSL Only") * ($F$15:$BC$15 &gt;= 45)) + SUMPRODUCT((F36:BC36=1)*($F$11:$BC$11 = "Club Meeting and CSL") * ($F$14:$BC$14 &gt;= 45)) + SUMPRODUCT((F36:BC36=1)*($F$11:$BC$11 = "Club Meeting") * ($F$14:$BC$14 &gt;= 45)))/$BD$11&gt;=0.75, "YES", "NO"),"")</f>
        <v/>
      </c>
      <c r="BE36" s="114" t="str">
        <f t="shared" si="0"/>
        <v/>
      </c>
    </row>
    <row r="37" spans="2:57" x14ac:dyDescent="0.25">
      <c r="B37" s="24">
        <v>17</v>
      </c>
      <c r="C37" s="163" t="str">
        <f>IF('Participant Roster'!C51="", "", CONCATENATE('Participant Roster'!C51," ",'Participant Roster'!D51," ",'Participant Roster'!E51," (",LEFT('Participant Roster'!L51, 8), ")"))</f>
        <v/>
      </c>
      <c r="D37" s="164"/>
      <c r="E37" s="111" t="str">
        <f>IF('Participant Roster'!F51="", "", 'Participant Roster'!F51)</f>
        <v/>
      </c>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153" t="str" cm="1">
        <f t="array" ref="BD37">IF(C37&lt;&gt;"", IF((SUMPRODUCT((F37:BC37=1)*($F$11:$BC$11 = "Lesson Only") * ($F$14:$BC$14 &gt;= 45)) + SUMPRODUCT((F37:BC37=1)*($F$11:$BC$11 = "Lesson and CSL") * ($F$14:$BC$14+$F$15:$BC$15 &gt;= 45)) + SUMPRODUCT((F37:BC37=1)*($F$11:$BC$11 = "CSL Only") * ($F$15:$BC$15 &gt;= 45)) + SUMPRODUCT((F37:BC37=1)*($F$11:$BC$11 = "Club Meeting and CSL") * ($F$14:$BC$14 &gt;= 45)) + SUMPRODUCT((F37:BC37=1)*($F$11:$BC$11 = "Club Meeting") * ($F$14:$BC$14 &gt;= 45)))/$BD$11&gt;=0.75, "YES", "NO"),"")</f>
        <v/>
      </c>
      <c r="BE37" s="114" t="str">
        <f t="shared" si="0"/>
        <v/>
      </c>
    </row>
    <row r="38" spans="2:57" x14ac:dyDescent="0.25">
      <c r="B38" s="24">
        <v>18</v>
      </c>
      <c r="C38" s="163" t="str">
        <f>IF('Participant Roster'!C52="", "", CONCATENATE('Participant Roster'!C52," ",'Participant Roster'!D52," ",'Participant Roster'!E52," (",LEFT('Participant Roster'!L52, 8), ")"))</f>
        <v/>
      </c>
      <c r="D38" s="164"/>
      <c r="E38" s="111" t="str">
        <f>IF('Participant Roster'!F52="", "", 'Participant Roster'!F52)</f>
        <v/>
      </c>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153" t="str" cm="1">
        <f t="array" ref="BD38">IF(C38&lt;&gt;"", IF((SUMPRODUCT((F38:BC38=1)*($F$11:$BC$11 = "Lesson Only") * ($F$14:$BC$14 &gt;= 45)) + SUMPRODUCT((F38:BC38=1)*($F$11:$BC$11 = "Lesson and CSL") * ($F$14:$BC$14+$F$15:$BC$15 &gt;= 45)) + SUMPRODUCT((F38:BC38=1)*($F$11:$BC$11 = "CSL Only") * ($F$15:$BC$15 &gt;= 45)) + SUMPRODUCT((F38:BC38=1)*($F$11:$BC$11 = "Club Meeting and CSL") * ($F$14:$BC$14 &gt;= 45)) + SUMPRODUCT((F38:BC38=1)*($F$11:$BC$11 = "Club Meeting") * ($F$14:$BC$14 &gt;= 45)))/$BD$11&gt;=0.75, "YES", "NO"),"")</f>
        <v/>
      </c>
      <c r="BE38" s="114" t="str">
        <f t="shared" si="0"/>
        <v/>
      </c>
    </row>
    <row r="39" spans="2:57" x14ac:dyDescent="0.25">
      <c r="B39" s="24">
        <v>19</v>
      </c>
      <c r="C39" s="163" t="str">
        <f>IF('Participant Roster'!C53="", "", CONCATENATE('Participant Roster'!C53," ",'Participant Roster'!D53," ",'Participant Roster'!E53," (",LEFT('Participant Roster'!L53, 8), ")"))</f>
        <v/>
      </c>
      <c r="D39" s="164"/>
      <c r="E39" s="111" t="str">
        <f>IF('Participant Roster'!F53="", "", 'Participant Roster'!F53)</f>
        <v/>
      </c>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153" t="str" cm="1">
        <f t="array" ref="BD39">IF(C39&lt;&gt;"", IF((SUMPRODUCT((F39:BC39=1)*($F$11:$BC$11 = "Lesson Only") * ($F$14:$BC$14 &gt;= 45)) + SUMPRODUCT((F39:BC39=1)*($F$11:$BC$11 = "Lesson and CSL") * ($F$14:$BC$14+$F$15:$BC$15 &gt;= 45)) + SUMPRODUCT((F39:BC39=1)*($F$11:$BC$11 = "CSL Only") * ($F$15:$BC$15 &gt;= 45)) + SUMPRODUCT((F39:BC39=1)*($F$11:$BC$11 = "Club Meeting and CSL") * ($F$14:$BC$14 &gt;= 45)) + SUMPRODUCT((F39:BC39=1)*($F$11:$BC$11 = "Club Meeting") * ($F$14:$BC$14 &gt;= 45)))/$BD$11&gt;=0.75, "YES", "NO"),"")</f>
        <v/>
      </c>
      <c r="BE39" s="114" t="str">
        <f t="shared" si="0"/>
        <v/>
      </c>
    </row>
    <row r="40" spans="2:57" x14ac:dyDescent="0.25">
      <c r="B40" s="24">
        <v>20</v>
      </c>
      <c r="C40" s="163" t="str">
        <f>IF('Participant Roster'!C54="", "", CONCATENATE('Participant Roster'!C54," ",'Participant Roster'!D54," ",'Participant Roster'!E54," (",LEFT('Participant Roster'!L54, 8), ")"))</f>
        <v/>
      </c>
      <c r="D40" s="164"/>
      <c r="E40" s="111" t="str">
        <f>IF('Participant Roster'!F54="", "", 'Participant Roster'!F54)</f>
        <v/>
      </c>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153" t="str" cm="1">
        <f t="array" ref="BD40">IF(C40&lt;&gt;"", IF((SUMPRODUCT((F40:BC40=1)*($F$11:$BC$11 = "Lesson Only") * ($F$14:$BC$14 &gt;= 45)) + SUMPRODUCT((F40:BC40=1)*($F$11:$BC$11 = "Lesson and CSL") * ($F$14:$BC$14+$F$15:$BC$15 &gt;= 45)) + SUMPRODUCT((F40:BC40=1)*($F$11:$BC$11 = "CSL Only") * ($F$15:$BC$15 &gt;= 45)) + SUMPRODUCT((F40:BC40=1)*($F$11:$BC$11 = "Club Meeting and CSL") * ($F$14:$BC$14 &gt;= 45)) + SUMPRODUCT((F40:BC40=1)*($F$11:$BC$11 = "Club Meeting") * ($F$14:$BC$14 &gt;= 45)))/$BD$11&gt;=0.75, "YES", "NO"),"")</f>
        <v/>
      </c>
      <c r="BE40" s="114" t="str">
        <f t="shared" si="0"/>
        <v/>
      </c>
    </row>
    <row r="41" spans="2:57" x14ac:dyDescent="0.25">
      <c r="B41" s="24">
        <v>21</v>
      </c>
      <c r="C41" s="163" t="str">
        <f>IF('Participant Roster'!C55="", "", CONCATENATE('Participant Roster'!C55," ",'Participant Roster'!D55," ",'Participant Roster'!E55," (",LEFT('Participant Roster'!L55, 8), ")"))</f>
        <v/>
      </c>
      <c r="D41" s="164"/>
      <c r="E41" s="111" t="str">
        <f>IF('Participant Roster'!F55="", "", 'Participant Roster'!F55)</f>
        <v/>
      </c>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153" t="str" cm="1">
        <f t="array" ref="BD41">IF(C41&lt;&gt;"", IF((SUMPRODUCT((F41:BC41=1)*($F$11:$BC$11 = "Lesson Only") * ($F$14:$BC$14 &gt;= 45)) + SUMPRODUCT((F41:BC41=1)*($F$11:$BC$11 = "Lesson and CSL") * ($F$14:$BC$14+$F$15:$BC$15 &gt;= 45)) + SUMPRODUCT((F41:BC41=1)*($F$11:$BC$11 = "CSL Only") * ($F$15:$BC$15 &gt;= 45)) + SUMPRODUCT((F41:BC41=1)*($F$11:$BC$11 = "Club Meeting and CSL") * ($F$14:$BC$14 &gt;= 45)) + SUMPRODUCT((F41:BC41=1)*($F$11:$BC$11 = "Club Meeting") * ($F$14:$BC$14 &gt;= 45)))/$BD$11&gt;=0.75, "YES", "NO"),"")</f>
        <v/>
      </c>
      <c r="BE41" s="114" t="str">
        <f t="shared" si="0"/>
        <v/>
      </c>
    </row>
    <row r="42" spans="2:57" x14ac:dyDescent="0.25">
      <c r="B42" s="24">
        <v>22</v>
      </c>
      <c r="C42" s="163" t="str">
        <f>IF('Participant Roster'!C56="", "", CONCATENATE('Participant Roster'!C56," ",'Participant Roster'!D56," ",'Participant Roster'!E56," (",LEFT('Participant Roster'!L56, 8), ")"))</f>
        <v/>
      </c>
      <c r="D42" s="164"/>
      <c r="E42" s="111" t="str">
        <f>IF('Participant Roster'!F56="", "", 'Participant Roster'!F56)</f>
        <v/>
      </c>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c r="BC42" s="97"/>
      <c r="BD42" s="153" t="str" cm="1">
        <f t="array" ref="BD42">IF(C42&lt;&gt;"", IF((SUMPRODUCT((F42:BC42=1)*($F$11:$BC$11 = "Lesson Only") * ($F$14:$BC$14 &gt;= 45)) + SUMPRODUCT((F42:BC42=1)*($F$11:$BC$11 = "Lesson and CSL") * ($F$14:$BC$14+$F$15:$BC$15 &gt;= 45)) + SUMPRODUCT((F42:BC42=1)*($F$11:$BC$11 = "CSL Only") * ($F$15:$BC$15 &gt;= 45)) + SUMPRODUCT((F42:BC42=1)*($F$11:$BC$11 = "Club Meeting and CSL") * ($F$14:$BC$14 &gt;= 45)) + SUMPRODUCT((F42:BC42=1)*($F$11:$BC$11 = "Club Meeting") * ($F$14:$BC$14 &gt;= 45)))/$BD$11&gt;=0.75, "YES", "NO"),"")</f>
        <v/>
      </c>
      <c r="BE42" s="114" t="str">
        <f t="shared" si="0"/>
        <v/>
      </c>
    </row>
    <row r="43" spans="2:57" x14ac:dyDescent="0.25">
      <c r="B43" s="24">
        <v>23</v>
      </c>
      <c r="C43" s="163" t="str">
        <f>IF('Participant Roster'!C57="", "", CONCATENATE('Participant Roster'!C57," ",'Participant Roster'!D57," ",'Participant Roster'!E57," (",LEFT('Participant Roster'!L57, 8), ")"))</f>
        <v/>
      </c>
      <c r="D43" s="164"/>
      <c r="E43" s="111" t="str">
        <f>IF('Participant Roster'!F57="", "", 'Participant Roster'!F57)</f>
        <v/>
      </c>
      <c r="F43" s="97"/>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153" t="str" cm="1">
        <f t="array" ref="BD43">IF(C43&lt;&gt;"", IF((SUMPRODUCT((F43:BC43=1)*($F$11:$BC$11 = "Lesson Only") * ($F$14:$BC$14 &gt;= 45)) + SUMPRODUCT((F43:BC43=1)*($F$11:$BC$11 = "Lesson and CSL") * ($F$14:$BC$14+$F$15:$BC$15 &gt;= 45)) + SUMPRODUCT((F43:BC43=1)*($F$11:$BC$11 = "CSL Only") * ($F$15:$BC$15 &gt;= 45)) + SUMPRODUCT((F43:BC43=1)*($F$11:$BC$11 = "Club Meeting and CSL") * ($F$14:$BC$14 &gt;= 45)) + SUMPRODUCT((F43:BC43=1)*($F$11:$BC$11 = "Club Meeting") * ($F$14:$BC$14 &gt;= 45)))/$BD$11&gt;=0.75, "YES", "NO"),"")</f>
        <v/>
      </c>
      <c r="BE43" s="114" t="str">
        <f t="shared" si="0"/>
        <v/>
      </c>
    </row>
    <row r="44" spans="2:57" x14ac:dyDescent="0.25">
      <c r="B44" s="24">
        <v>24</v>
      </c>
      <c r="C44" s="163" t="str">
        <f>IF('Participant Roster'!C58="", "", CONCATENATE('Participant Roster'!C58," ",'Participant Roster'!D58," ",'Participant Roster'!E58," (",LEFT('Participant Roster'!L58, 8), ")"))</f>
        <v/>
      </c>
      <c r="D44" s="164"/>
      <c r="E44" s="111" t="str">
        <f>IF('Participant Roster'!F58="", "", 'Participant Roster'!F58)</f>
        <v/>
      </c>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153" t="str" cm="1">
        <f t="array" ref="BD44">IF(C44&lt;&gt;"", IF((SUMPRODUCT((F44:BC44=1)*($F$11:$BC$11 = "Lesson Only") * ($F$14:$BC$14 &gt;= 45)) + SUMPRODUCT((F44:BC44=1)*($F$11:$BC$11 = "Lesson and CSL") * ($F$14:$BC$14+$F$15:$BC$15 &gt;= 45)) + SUMPRODUCT((F44:BC44=1)*($F$11:$BC$11 = "CSL Only") * ($F$15:$BC$15 &gt;= 45)) + SUMPRODUCT((F44:BC44=1)*($F$11:$BC$11 = "Club Meeting and CSL") * ($F$14:$BC$14 &gt;= 45)) + SUMPRODUCT((F44:BC44=1)*($F$11:$BC$11 = "Club Meeting") * ($F$14:$BC$14 &gt;= 45)))/$BD$11&gt;=0.75, "YES", "NO"),"")</f>
        <v/>
      </c>
      <c r="BE44" s="114" t="str">
        <f t="shared" si="0"/>
        <v/>
      </c>
    </row>
    <row r="45" spans="2:57" x14ac:dyDescent="0.25">
      <c r="B45" s="24">
        <v>25</v>
      </c>
      <c r="C45" s="163" t="str">
        <f>IF('Participant Roster'!C59="", "", CONCATENATE('Participant Roster'!C59," ",'Participant Roster'!D59," ",'Participant Roster'!E59," (",LEFT('Participant Roster'!L59, 8), ")"))</f>
        <v/>
      </c>
      <c r="D45" s="164"/>
      <c r="E45" s="111" t="str">
        <f>IF('Participant Roster'!F59="", "", 'Participant Roster'!F59)</f>
        <v/>
      </c>
      <c r="F45" s="97"/>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153" t="str" cm="1">
        <f t="array" ref="BD45">IF(C45&lt;&gt;"", IF((SUMPRODUCT((F45:BC45=1)*($F$11:$BC$11 = "Lesson Only") * ($F$14:$BC$14 &gt;= 45)) + SUMPRODUCT((F45:BC45=1)*($F$11:$BC$11 = "Lesson and CSL") * ($F$14:$BC$14+$F$15:$BC$15 &gt;= 45)) + SUMPRODUCT((F45:BC45=1)*($F$11:$BC$11 = "CSL Only") * ($F$15:$BC$15 &gt;= 45)) + SUMPRODUCT((F45:BC45=1)*($F$11:$BC$11 = "Club Meeting and CSL") * ($F$14:$BC$14 &gt;= 45)) + SUMPRODUCT((F45:BC45=1)*($F$11:$BC$11 = "Club Meeting") * ($F$14:$BC$14 &gt;= 45)))/$BD$11&gt;=0.75, "YES", "NO"),"")</f>
        <v/>
      </c>
      <c r="BE45" s="114" t="str">
        <f t="shared" si="0"/>
        <v/>
      </c>
    </row>
    <row r="46" spans="2:57" x14ac:dyDescent="0.25">
      <c r="B46" s="24">
        <v>26</v>
      </c>
      <c r="C46" s="163" t="str">
        <f>IF('Participant Roster'!C60="", "", CONCATENATE('Participant Roster'!C60," ",'Participant Roster'!D60," ",'Participant Roster'!E60," (",LEFT('Participant Roster'!L60, 8), ")"))</f>
        <v/>
      </c>
      <c r="D46" s="164"/>
      <c r="E46" s="111" t="str">
        <f>IF('Participant Roster'!F60="", "", 'Participant Roster'!F60)</f>
        <v/>
      </c>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153" t="str" cm="1">
        <f t="array" ref="BD46">IF(C46&lt;&gt;"", IF((SUMPRODUCT((F46:BC46=1)*($F$11:$BC$11 = "Lesson Only") * ($F$14:$BC$14 &gt;= 45)) + SUMPRODUCT((F46:BC46=1)*($F$11:$BC$11 = "Lesson and CSL") * ($F$14:$BC$14+$F$15:$BC$15 &gt;= 45)) + SUMPRODUCT((F46:BC46=1)*($F$11:$BC$11 = "CSL Only") * ($F$15:$BC$15 &gt;= 45)) + SUMPRODUCT((F46:BC46=1)*($F$11:$BC$11 = "Club Meeting and CSL") * ($F$14:$BC$14 &gt;= 45)) + SUMPRODUCT((F46:BC46=1)*($F$11:$BC$11 = "Club Meeting") * ($F$14:$BC$14 &gt;= 45)))/$BD$11&gt;=0.75, "YES", "NO"),"")</f>
        <v/>
      </c>
      <c r="BE46" s="114" t="str">
        <f t="shared" si="0"/>
        <v/>
      </c>
    </row>
    <row r="47" spans="2:57" x14ac:dyDescent="0.25">
      <c r="B47" s="24">
        <v>27</v>
      </c>
      <c r="C47" s="163" t="str">
        <f>IF('Participant Roster'!C61="", "", CONCATENATE('Participant Roster'!C61," ",'Participant Roster'!D61," ",'Participant Roster'!E61," (",LEFT('Participant Roster'!L61, 8), ")"))</f>
        <v/>
      </c>
      <c r="D47" s="164"/>
      <c r="E47" s="111" t="str">
        <f>IF('Participant Roster'!F61="", "", 'Participant Roster'!F61)</f>
        <v/>
      </c>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153" t="str" cm="1">
        <f t="array" ref="BD47">IF(C47&lt;&gt;"", IF((SUMPRODUCT((F47:BC47=1)*($F$11:$BC$11 = "Lesson Only") * ($F$14:$BC$14 &gt;= 45)) + SUMPRODUCT((F47:BC47=1)*($F$11:$BC$11 = "Lesson and CSL") * ($F$14:$BC$14+$F$15:$BC$15 &gt;= 45)) + SUMPRODUCT((F47:BC47=1)*($F$11:$BC$11 = "CSL Only") * ($F$15:$BC$15 &gt;= 45)) + SUMPRODUCT((F47:BC47=1)*($F$11:$BC$11 = "Club Meeting and CSL") * ($F$14:$BC$14 &gt;= 45)) + SUMPRODUCT((F47:BC47=1)*($F$11:$BC$11 = "Club Meeting") * ($F$14:$BC$14 &gt;= 45)))/$BD$11&gt;=0.75, "YES", "NO"),"")</f>
        <v/>
      </c>
      <c r="BE47" s="114" t="str">
        <f t="shared" si="0"/>
        <v/>
      </c>
    </row>
    <row r="48" spans="2:57" x14ac:dyDescent="0.25">
      <c r="B48" s="24">
        <v>28</v>
      </c>
      <c r="C48" s="163" t="str">
        <f>IF('Participant Roster'!C62="", "", CONCATENATE('Participant Roster'!C62," ",'Participant Roster'!D62," ",'Participant Roster'!E62," (",LEFT('Participant Roster'!L62, 8), ")"))</f>
        <v/>
      </c>
      <c r="D48" s="164"/>
      <c r="E48" s="111" t="str">
        <f>IF('Participant Roster'!F62="", "", 'Participant Roster'!F62)</f>
        <v/>
      </c>
      <c r="F48" s="97"/>
      <c r="G48" s="97"/>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153" t="str" cm="1">
        <f t="array" ref="BD48">IF(C48&lt;&gt;"", IF((SUMPRODUCT((F48:BC48=1)*($F$11:$BC$11 = "Lesson Only") * ($F$14:$BC$14 &gt;= 45)) + SUMPRODUCT((F48:BC48=1)*($F$11:$BC$11 = "Lesson and CSL") * ($F$14:$BC$14+$F$15:$BC$15 &gt;= 45)) + SUMPRODUCT((F48:BC48=1)*($F$11:$BC$11 = "CSL Only") * ($F$15:$BC$15 &gt;= 45)) + SUMPRODUCT((F48:BC48=1)*($F$11:$BC$11 = "Club Meeting and CSL") * ($F$14:$BC$14 &gt;= 45)) + SUMPRODUCT((F48:BC48=1)*($F$11:$BC$11 = "Club Meeting") * ($F$14:$BC$14 &gt;= 45)))/$BD$11&gt;=0.75, "YES", "NO"),"")</f>
        <v/>
      </c>
      <c r="BE48" s="114" t="str">
        <f t="shared" si="0"/>
        <v/>
      </c>
    </row>
    <row r="49" spans="2:57" x14ac:dyDescent="0.25">
      <c r="B49" s="24">
        <v>29</v>
      </c>
      <c r="C49" s="163" t="str">
        <f>IF('Participant Roster'!C63="", "", CONCATENATE('Participant Roster'!C63," ",'Participant Roster'!D63," ",'Participant Roster'!E63," (",LEFT('Participant Roster'!L63, 8), ")"))</f>
        <v/>
      </c>
      <c r="D49" s="164"/>
      <c r="E49" s="111" t="str">
        <f>IF('Participant Roster'!F63="", "", 'Participant Roster'!F63)</f>
        <v/>
      </c>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7"/>
      <c r="AN49" s="97"/>
      <c r="AO49" s="97"/>
      <c r="AP49" s="97"/>
      <c r="AQ49" s="97"/>
      <c r="AR49" s="97"/>
      <c r="AS49" s="97"/>
      <c r="AT49" s="97"/>
      <c r="AU49" s="97"/>
      <c r="AV49" s="97"/>
      <c r="AW49" s="97"/>
      <c r="AX49" s="97"/>
      <c r="AY49" s="97"/>
      <c r="AZ49" s="97"/>
      <c r="BA49" s="97"/>
      <c r="BB49" s="97"/>
      <c r="BC49" s="97"/>
      <c r="BD49" s="153" t="str" cm="1">
        <f t="array" ref="BD49">IF(C49&lt;&gt;"", IF((SUMPRODUCT((F49:BC49=1)*($F$11:$BC$11 = "Lesson Only") * ($F$14:$BC$14 &gt;= 45)) + SUMPRODUCT((F49:BC49=1)*($F$11:$BC$11 = "Lesson and CSL") * ($F$14:$BC$14+$F$15:$BC$15 &gt;= 45)) + SUMPRODUCT((F49:BC49=1)*($F$11:$BC$11 = "CSL Only") * ($F$15:$BC$15 &gt;= 45)) + SUMPRODUCT((F49:BC49=1)*($F$11:$BC$11 = "Club Meeting and CSL") * ($F$14:$BC$14 &gt;= 45)) + SUMPRODUCT((F49:BC49=1)*($F$11:$BC$11 = "Club Meeting") * ($F$14:$BC$14 &gt;= 45)))/$BD$11&gt;=0.75, "YES", "NO"),"")</f>
        <v/>
      </c>
      <c r="BE49" s="114" t="str">
        <f t="shared" si="0"/>
        <v/>
      </c>
    </row>
    <row r="50" spans="2:57" x14ac:dyDescent="0.25">
      <c r="B50" s="24">
        <v>30</v>
      </c>
      <c r="C50" s="163" t="str">
        <f>IF('Participant Roster'!C64="", "", CONCATENATE('Participant Roster'!C64," ",'Participant Roster'!D64," ",'Participant Roster'!E64," (",LEFT('Participant Roster'!L64, 8), ")"))</f>
        <v/>
      </c>
      <c r="D50" s="164"/>
      <c r="E50" s="111" t="str">
        <f>IF('Participant Roster'!F64="", "", 'Participant Roster'!F64)</f>
        <v/>
      </c>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97"/>
      <c r="BA50" s="97"/>
      <c r="BB50" s="97"/>
      <c r="BC50" s="97"/>
      <c r="BD50" s="153" t="str" cm="1">
        <f t="array" ref="BD50">IF(C50&lt;&gt;"", IF((SUMPRODUCT((F50:BC50=1)*($F$11:$BC$11 = "Lesson Only") * ($F$14:$BC$14 &gt;= 45)) + SUMPRODUCT((F50:BC50=1)*($F$11:$BC$11 = "Lesson and CSL") * ($F$14:$BC$14+$F$15:$BC$15 &gt;= 45)) + SUMPRODUCT((F50:BC50=1)*($F$11:$BC$11 = "CSL Only") * ($F$15:$BC$15 &gt;= 45)) + SUMPRODUCT((F50:BC50=1)*($F$11:$BC$11 = "Club Meeting and CSL") * ($F$14:$BC$14 &gt;= 45)) + SUMPRODUCT((F50:BC50=1)*($F$11:$BC$11 = "Club Meeting") * ($F$14:$BC$14 &gt;= 45)))/$BD$11&gt;=0.75, "YES", "NO"),"")</f>
        <v/>
      </c>
      <c r="BE50" s="114" t="str">
        <f t="shared" si="0"/>
        <v/>
      </c>
    </row>
    <row r="51" spans="2:57" x14ac:dyDescent="0.25">
      <c r="B51" s="24">
        <v>31</v>
      </c>
      <c r="C51" s="163" t="str">
        <f>IF('Participant Roster'!C65="", "", CONCATENATE('Participant Roster'!C65," ",'Participant Roster'!D65," ",'Participant Roster'!E65," (",LEFT('Participant Roster'!L65, 8), ")"))</f>
        <v/>
      </c>
      <c r="D51" s="164"/>
      <c r="E51" s="111" t="str">
        <f>IF('Participant Roster'!F65="", "", 'Participant Roster'!F65)</f>
        <v/>
      </c>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153" t="str" cm="1">
        <f t="array" ref="BD51">IF(C51&lt;&gt;"", IF((SUMPRODUCT((F51:BC51=1)*($F$11:$BC$11 = "Lesson Only") * ($F$14:$BC$14 &gt;= 45)) + SUMPRODUCT((F51:BC51=1)*($F$11:$BC$11 = "Lesson and CSL") * ($F$14:$BC$14+$F$15:$BC$15 &gt;= 45)) + SUMPRODUCT((F51:BC51=1)*($F$11:$BC$11 = "CSL Only") * ($F$15:$BC$15 &gt;= 45)) + SUMPRODUCT((F51:BC51=1)*($F$11:$BC$11 = "Club Meeting and CSL") * ($F$14:$BC$14 &gt;= 45)) + SUMPRODUCT((F51:BC51=1)*($F$11:$BC$11 = "Club Meeting") * ($F$14:$BC$14 &gt;= 45)))/$BD$11&gt;=0.75, "YES", "NO"),"")</f>
        <v/>
      </c>
      <c r="BE51" s="114" t="str">
        <f t="shared" si="0"/>
        <v/>
      </c>
    </row>
    <row r="52" spans="2:57" x14ac:dyDescent="0.25">
      <c r="B52" s="24">
        <v>32</v>
      </c>
      <c r="C52" s="163" t="str">
        <f>IF('Participant Roster'!C66="", "", CONCATENATE('Participant Roster'!C66," ",'Participant Roster'!D66," ",'Participant Roster'!E66," (",LEFT('Participant Roster'!L66, 8), ")"))</f>
        <v/>
      </c>
      <c r="D52" s="164"/>
      <c r="E52" s="111" t="str">
        <f>IF('Participant Roster'!F66="", "", 'Participant Roster'!F66)</f>
        <v/>
      </c>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153" t="str" cm="1">
        <f t="array" ref="BD52">IF(C52&lt;&gt;"", IF((SUMPRODUCT((F52:BC52=1)*($F$11:$BC$11 = "Lesson Only") * ($F$14:$BC$14 &gt;= 45)) + SUMPRODUCT((F52:BC52=1)*($F$11:$BC$11 = "Lesson and CSL") * ($F$14:$BC$14+$F$15:$BC$15 &gt;= 45)) + SUMPRODUCT((F52:BC52=1)*($F$11:$BC$11 = "CSL Only") * ($F$15:$BC$15 &gt;= 45)) + SUMPRODUCT((F52:BC52=1)*($F$11:$BC$11 = "Club Meeting and CSL") * ($F$14:$BC$14 &gt;= 45)) + SUMPRODUCT((F52:BC52=1)*($F$11:$BC$11 = "Club Meeting") * ($F$14:$BC$14 &gt;= 45)))/$BD$11&gt;=0.75, "YES", "NO"),"")</f>
        <v/>
      </c>
      <c r="BE52" s="114" t="str">
        <f t="shared" si="0"/>
        <v/>
      </c>
    </row>
    <row r="53" spans="2:57" x14ac:dyDescent="0.25">
      <c r="B53" s="24">
        <v>33</v>
      </c>
      <c r="C53" s="163" t="str">
        <f>IF('Participant Roster'!C67="", "", CONCATENATE('Participant Roster'!C67," ",'Participant Roster'!D67," ",'Participant Roster'!E67," (",LEFT('Participant Roster'!L67, 8), ")"))</f>
        <v/>
      </c>
      <c r="D53" s="164"/>
      <c r="E53" s="111" t="str">
        <f>IF('Participant Roster'!F67="", "", 'Participant Roster'!F67)</f>
        <v/>
      </c>
      <c r="F53" s="97"/>
      <c r="G53" s="97"/>
      <c r="H53" s="97"/>
      <c r="I53" s="97"/>
      <c r="J53" s="97"/>
      <c r="K53" s="97"/>
      <c r="L53" s="97"/>
      <c r="M53" s="97"/>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97"/>
      <c r="BA53" s="97"/>
      <c r="BB53" s="97"/>
      <c r="BC53" s="97"/>
      <c r="BD53" s="153" t="str" cm="1">
        <f t="array" ref="BD53">IF(C53&lt;&gt;"", IF((SUMPRODUCT((F53:BC53=1)*($F$11:$BC$11 = "Lesson Only") * ($F$14:$BC$14 &gt;= 45)) + SUMPRODUCT((F53:BC53=1)*($F$11:$BC$11 = "Lesson and CSL") * ($F$14:$BC$14+$F$15:$BC$15 &gt;= 45)) + SUMPRODUCT((F53:BC53=1)*($F$11:$BC$11 = "CSL Only") * ($F$15:$BC$15 &gt;= 45)) + SUMPRODUCT((F53:BC53=1)*($F$11:$BC$11 = "Club Meeting and CSL") * ($F$14:$BC$14 &gt;= 45)) + SUMPRODUCT((F53:BC53=1)*($F$11:$BC$11 = "Club Meeting") * ($F$14:$BC$14 &gt;= 45)))/$BD$11&gt;=0.75, "YES", "NO"),"")</f>
        <v/>
      </c>
      <c r="BE53" s="114" t="str">
        <f t="shared" ref="BE53:BE70" si="1">IF(C53&lt;&gt;"", SUMIF(F53:BC53, 1, $F$15:$BC$15), "")</f>
        <v/>
      </c>
    </row>
    <row r="54" spans="2:57" x14ac:dyDescent="0.25">
      <c r="B54" s="24">
        <v>34</v>
      </c>
      <c r="C54" s="163" t="str">
        <f>IF('Participant Roster'!C68="", "", CONCATENATE('Participant Roster'!C68," ",'Participant Roster'!D68," ",'Participant Roster'!E68," (",LEFT('Participant Roster'!L68, 8), ")"))</f>
        <v/>
      </c>
      <c r="D54" s="164"/>
      <c r="E54" s="111" t="str">
        <f>IF('Participant Roster'!F68="", "", 'Participant Roster'!F68)</f>
        <v/>
      </c>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97"/>
      <c r="BA54" s="97"/>
      <c r="BB54" s="97"/>
      <c r="BC54" s="97"/>
      <c r="BD54" s="153" t="str" cm="1">
        <f t="array" ref="BD54">IF(C54&lt;&gt;"", IF((SUMPRODUCT((F54:BC54=1)*($F$11:$BC$11 = "Lesson Only") * ($F$14:$BC$14 &gt;= 45)) + SUMPRODUCT((F54:BC54=1)*($F$11:$BC$11 = "Lesson and CSL") * ($F$14:$BC$14+$F$15:$BC$15 &gt;= 45)) + SUMPRODUCT((F54:BC54=1)*($F$11:$BC$11 = "CSL Only") * ($F$15:$BC$15 &gt;= 45)) + SUMPRODUCT((F54:BC54=1)*($F$11:$BC$11 = "Club Meeting and CSL") * ($F$14:$BC$14 &gt;= 45)) + SUMPRODUCT((F54:BC54=1)*($F$11:$BC$11 = "Club Meeting") * ($F$14:$BC$14 &gt;= 45)))/$BD$11&gt;=0.75, "YES", "NO"),"")</f>
        <v/>
      </c>
      <c r="BE54" s="114" t="str">
        <f t="shared" si="1"/>
        <v/>
      </c>
    </row>
    <row r="55" spans="2:57" x14ac:dyDescent="0.25">
      <c r="B55" s="24">
        <v>35</v>
      </c>
      <c r="C55" s="163" t="str">
        <f>IF('Participant Roster'!C69="", "", CONCATENATE('Participant Roster'!C69," ",'Participant Roster'!D69," ",'Participant Roster'!E69," (",LEFT('Participant Roster'!L69, 8), ")"))</f>
        <v/>
      </c>
      <c r="D55" s="164"/>
      <c r="E55" s="111" t="str">
        <f>IF('Participant Roster'!F69="", "", 'Participant Roster'!F69)</f>
        <v/>
      </c>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153" t="str" cm="1">
        <f t="array" ref="BD55">IF(C55&lt;&gt;"", IF((SUMPRODUCT((F55:BC55=1)*($F$11:$BC$11 = "Lesson Only") * ($F$14:$BC$14 &gt;= 45)) + SUMPRODUCT((F55:BC55=1)*($F$11:$BC$11 = "Lesson and CSL") * ($F$14:$BC$14+$F$15:$BC$15 &gt;= 45)) + SUMPRODUCT((F55:BC55=1)*($F$11:$BC$11 = "CSL Only") * ($F$15:$BC$15 &gt;= 45)) + SUMPRODUCT((F55:BC55=1)*($F$11:$BC$11 = "Club Meeting and CSL") * ($F$14:$BC$14 &gt;= 45)) + SUMPRODUCT((F55:BC55=1)*($F$11:$BC$11 = "Club Meeting") * ($F$14:$BC$14 &gt;= 45)))/$BD$11&gt;=0.75, "YES", "NO"),"")</f>
        <v/>
      </c>
      <c r="BE55" s="114" t="str">
        <f t="shared" si="1"/>
        <v/>
      </c>
    </row>
    <row r="56" spans="2:57" x14ac:dyDescent="0.25">
      <c r="B56" s="24">
        <v>36</v>
      </c>
      <c r="C56" s="163" t="str">
        <f>IF('Participant Roster'!C70="", "", CONCATENATE('Participant Roster'!C70," ",'Participant Roster'!D70," ",'Participant Roster'!E70," (",LEFT('Participant Roster'!L70, 8), ")"))</f>
        <v/>
      </c>
      <c r="D56" s="164"/>
      <c r="E56" s="111" t="str">
        <f>IF('Participant Roster'!F70="", "", 'Participant Roster'!F70)</f>
        <v/>
      </c>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153" t="str" cm="1">
        <f t="array" ref="BD56">IF(C56&lt;&gt;"", IF((SUMPRODUCT((F56:BC56=1)*($F$11:$BC$11 = "Lesson Only") * ($F$14:$BC$14 &gt;= 45)) + SUMPRODUCT((F56:BC56=1)*($F$11:$BC$11 = "Lesson and CSL") * ($F$14:$BC$14+$F$15:$BC$15 &gt;= 45)) + SUMPRODUCT((F56:BC56=1)*($F$11:$BC$11 = "CSL Only") * ($F$15:$BC$15 &gt;= 45)) + SUMPRODUCT((F56:BC56=1)*($F$11:$BC$11 = "Club Meeting and CSL") * ($F$14:$BC$14 &gt;= 45)) + SUMPRODUCT((F56:BC56=1)*($F$11:$BC$11 = "Club Meeting") * ($F$14:$BC$14 &gt;= 45)))/$BD$11&gt;=0.75, "YES", "NO"),"")</f>
        <v/>
      </c>
      <c r="BE56" s="114" t="str">
        <f t="shared" si="1"/>
        <v/>
      </c>
    </row>
    <row r="57" spans="2:57" x14ac:dyDescent="0.25">
      <c r="B57" s="24">
        <v>37</v>
      </c>
      <c r="C57" s="163" t="str">
        <f>IF('Participant Roster'!C71="", "", CONCATENATE('Participant Roster'!C71," ",'Participant Roster'!D71," ",'Participant Roster'!E71," (",LEFT('Participant Roster'!L71, 8), ")"))</f>
        <v/>
      </c>
      <c r="D57" s="164"/>
      <c r="E57" s="111" t="str">
        <f>IF('Participant Roster'!F71="", "", 'Participant Roster'!F71)</f>
        <v/>
      </c>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153" t="str" cm="1">
        <f t="array" ref="BD57">IF(C57&lt;&gt;"", IF((SUMPRODUCT((F57:BC57=1)*($F$11:$BC$11 = "Lesson Only") * ($F$14:$BC$14 &gt;= 45)) + SUMPRODUCT((F57:BC57=1)*($F$11:$BC$11 = "Lesson and CSL") * ($F$14:$BC$14+$F$15:$BC$15 &gt;= 45)) + SUMPRODUCT((F57:BC57=1)*($F$11:$BC$11 = "CSL Only") * ($F$15:$BC$15 &gt;= 45)) + SUMPRODUCT((F57:BC57=1)*($F$11:$BC$11 = "Club Meeting and CSL") * ($F$14:$BC$14 &gt;= 45)) + SUMPRODUCT((F57:BC57=1)*($F$11:$BC$11 = "Club Meeting") * ($F$14:$BC$14 &gt;= 45)))/$BD$11&gt;=0.75, "YES", "NO"),"")</f>
        <v/>
      </c>
      <c r="BE57" s="114" t="str">
        <f t="shared" si="1"/>
        <v/>
      </c>
    </row>
    <row r="58" spans="2:57" x14ac:dyDescent="0.25">
      <c r="B58" s="24">
        <v>38</v>
      </c>
      <c r="C58" s="163" t="str">
        <f>IF('Participant Roster'!C72="", "", CONCATENATE('Participant Roster'!C72," ",'Participant Roster'!D72," ",'Participant Roster'!E72," (",LEFT('Participant Roster'!L72, 8), ")"))</f>
        <v/>
      </c>
      <c r="D58" s="164"/>
      <c r="E58" s="111" t="str">
        <f>IF('Participant Roster'!F72="", "", 'Participant Roster'!F72)</f>
        <v/>
      </c>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153" t="str" cm="1">
        <f t="array" ref="BD58">IF(C58&lt;&gt;"", IF((SUMPRODUCT((F58:BC58=1)*($F$11:$BC$11 = "Lesson Only") * ($F$14:$BC$14 &gt;= 45)) + SUMPRODUCT((F58:BC58=1)*($F$11:$BC$11 = "Lesson and CSL") * ($F$14:$BC$14+$F$15:$BC$15 &gt;= 45)) + SUMPRODUCT((F58:BC58=1)*($F$11:$BC$11 = "CSL Only") * ($F$15:$BC$15 &gt;= 45)) + SUMPRODUCT((F58:BC58=1)*($F$11:$BC$11 = "Club Meeting and CSL") * ($F$14:$BC$14 &gt;= 45)) + SUMPRODUCT((F58:BC58=1)*($F$11:$BC$11 = "Club Meeting") * ($F$14:$BC$14 &gt;= 45)))/$BD$11&gt;=0.75, "YES", "NO"),"")</f>
        <v/>
      </c>
      <c r="BE58" s="114" t="str">
        <f t="shared" si="1"/>
        <v/>
      </c>
    </row>
    <row r="59" spans="2:57" x14ac:dyDescent="0.25">
      <c r="B59" s="24">
        <v>39</v>
      </c>
      <c r="C59" s="163" t="str">
        <f>IF('Participant Roster'!C73="", "", CONCATENATE('Participant Roster'!C73," ",'Participant Roster'!D73," ",'Participant Roster'!E73," (",LEFT('Participant Roster'!L73, 8), ")"))</f>
        <v/>
      </c>
      <c r="D59" s="164"/>
      <c r="E59" s="111" t="str">
        <f>IF('Participant Roster'!F73="", "", 'Participant Roster'!F73)</f>
        <v/>
      </c>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153" t="str" cm="1">
        <f t="array" ref="BD59">IF(C59&lt;&gt;"", IF((SUMPRODUCT((F59:BC59=1)*($F$11:$BC$11 = "Lesson Only") * ($F$14:$BC$14 &gt;= 45)) + SUMPRODUCT((F59:BC59=1)*($F$11:$BC$11 = "Lesson and CSL") * ($F$14:$BC$14+$F$15:$BC$15 &gt;= 45)) + SUMPRODUCT((F59:BC59=1)*($F$11:$BC$11 = "CSL Only") * ($F$15:$BC$15 &gt;= 45)) + SUMPRODUCT((F59:BC59=1)*($F$11:$BC$11 = "Club Meeting and CSL") * ($F$14:$BC$14 &gt;= 45)) + SUMPRODUCT((F59:BC59=1)*($F$11:$BC$11 = "Club Meeting") * ($F$14:$BC$14 &gt;= 45)))/$BD$11&gt;=0.75, "YES", "NO"),"")</f>
        <v/>
      </c>
      <c r="BE59" s="114" t="str">
        <f t="shared" si="1"/>
        <v/>
      </c>
    </row>
    <row r="60" spans="2:57" x14ac:dyDescent="0.25">
      <c r="B60" s="24">
        <v>40</v>
      </c>
      <c r="C60" s="163" t="str">
        <f>IF('Participant Roster'!C74="", "", CONCATENATE('Participant Roster'!C74," ",'Participant Roster'!D74," ",'Participant Roster'!E74," (",LEFT('Participant Roster'!L74, 8), ")"))</f>
        <v/>
      </c>
      <c r="D60" s="164"/>
      <c r="E60" s="111" t="str">
        <f>IF('Participant Roster'!F74="", "", 'Participant Roster'!F74)</f>
        <v/>
      </c>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153" t="str" cm="1">
        <f t="array" ref="BD60">IF(C60&lt;&gt;"", IF((SUMPRODUCT((F60:BC60=1)*($F$11:$BC$11 = "Lesson Only") * ($F$14:$BC$14 &gt;= 45)) + SUMPRODUCT((F60:BC60=1)*($F$11:$BC$11 = "Lesson and CSL") * ($F$14:$BC$14+$F$15:$BC$15 &gt;= 45)) + SUMPRODUCT((F60:BC60=1)*($F$11:$BC$11 = "CSL Only") * ($F$15:$BC$15 &gt;= 45)) + SUMPRODUCT((F60:BC60=1)*($F$11:$BC$11 = "Club Meeting and CSL") * ($F$14:$BC$14 &gt;= 45)) + SUMPRODUCT((F60:BC60=1)*($F$11:$BC$11 = "Club Meeting") * ($F$14:$BC$14 &gt;= 45)))/$BD$11&gt;=0.75, "YES", "NO"),"")</f>
        <v/>
      </c>
      <c r="BE60" s="114" t="str">
        <f t="shared" si="1"/>
        <v/>
      </c>
    </row>
    <row r="61" spans="2:57" x14ac:dyDescent="0.25">
      <c r="B61" s="24">
        <v>41</v>
      </c>
      <c r="C61" s="163" t="str">
        <f>IF('Participant Roster'!C75="", "", CONCATENATE('Participant Roster'!C75," ",'Participant Roster'!D75," ",'Participant Roster'!E75," (",LEFT('Participant Roster'!L75, 8), ")"))</f>
        <v/>
      </c>
      <c r="D61" s="164"/>
      <c r="E61" s="111" t="str">
        <f>IF('Participant Roster'!F75="", "", 'Participant Roster'!F75)</f>
        <v/>
      </c>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153" t="str" cm="1">
        <f t="array" ref="BD61">IF(C61&lt;&gt;"", IF((SUMPRODUCT((F61:BC61=1)*($F$11:$BC$11 = "Lesson Only") * ($F$14:$BC$14 &gt;= 45)) + SUMPRODUCT((F61:BC61=1)*($F$11:$BC$11 = "Lesson and CSL") * ($F$14:$BC$14+$F$15:$BC$15 &gt;= 45)) + SUMPRODUCT((F61:BC61=1)*($F$11:$BC$11 = "CSL Only") * ($F$15:$BC$15 &gt;= 45)) + SUMPRODUCT((F61:BC61=1)*($F$11:$BC$11 = "Club Meeting and CSL") * ($F$14:$BC$14 &gt;= 45)) + SUMPRODUCT((F61:BC61=1)*($F$11:$BC$11 = "Club Meeting") * ($F$14:$BC$14 &gt;= 45)))/$BD$11&gt;=0.75, "YES", "NO"),"")</f>
        <v/>
      </c>
      <c r="BE61" s="114" t="str">
        <f t="shared" si="1"/>
        <v/>
      </c>
    </row>
    <row r="62" spans="2:57" x14ac:dyDescent="0.25">
      <c r="B62" s="24">
        <v>42</v>
      </c>
      <c r="C62" s="163" t="str">
        <f>IF('Participant Roster'!C76="", "", CONCATENATE('Participant Roster'!C76," ",'Participant Roster'!D76," ",'Participant Roster'!E76," (",LEFT('Participant Roster'!L76, 8), ")"))</f>
        <v/>
      </c>
      <c r="D62" s="164"/>
      <c r="E62" s="111" t="str">
        <f>IF('Participant Roster'!F76="", "", 'Participant Roster'!F76)</f>
        <v/>
      </c>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153" t="str" cm="1">
        <f t="array" ref="BD62">IF(C62&lt;&gt;"", IF((SUMPRODUCT((F62:BC62=1)*($F$11:$BC$11 = "Lesson Only") * ($F$14:$BC$14 &gt;= 45)) + SUMPRODUCT((F62:BC62=1)*($F$11:$BC$11 = "Lesson and CSL") * ($F$14:$BC$14+$F$15:$BC$15 &gt;= 45)) + SUMPRODUCT((F62:BC62=1)*($F$11:$BC$11 = "CSL Only") * ($F$15:$BC$15 &gt;= 45)) + SUMPRODUCT((F62:BC62=1)*($F$11:$BC$11 = "Club Meeting and CSL") * ($F$14:$BC$14 &gt;= 45)) + SUMPRODUCT((F62:BC62=1)*($F$11:$BC$11 = "Club Meeting") * ($F$14:$BC$14 &gt;= 45)))/$BD$11&gt;=0.75, "YES", "NO"),"")</f>
        <v/>
      </c>
      <c r="BE62" s="114" t="str">
        <f t="shared" si="1"/>
        <v/>
      </c>
    </row>
    <row r="63" spans="2:57" x14ac:dyDescent="0.25">
      <c r="B63" s="24">
        <v>43</v>
      </c>
      <c r="C63" s="163" t="str">
        <f>IF('Participant Roster'!C77="", "", CONCATENATE('Participant Roster'!C77," ",'Participant Roster'!D77," ",'Participant Roster'!E77," (",LEFT('Participant Roster'!L77, 8), ")"))</f>
        <v/>
      </c>
      <c r="D63" s="164"/>
      <c r="E63" s="111" t="str">
        <f>IF('Participant Roster'!F77="", "", 'Participant Roster'!F77)</f>
        <v/>
      </c>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153" t="str" cm="1">
        <f t="array" ref="BD63">IF(C63&lt;&gt;"", IF((SUMPRODUCT((F63:BC63=1)*($F$11:$BC$11 = "Lesson Only") * ($F$14:$BC$14 &gt;= 45)) + SUMPRODUCT((F63:BC63=1)*($F$11:$BC$11 = "Lesson and CSL") * ($F$14:$BC$14+$F$15:$BC$15 &gt;= 45)) + SUMPRODUCT((F63:BC63=1)*($F$11:$BC$11 = "CSL Only") * ($F$15:$BC$15 &gt;= 45)) + SUMPRODUCT((F63:BC63=1)*($F$11:$BC$11 = "Club Meeting and CSL") * ($F$14:$BC$14 &gt;= 45)) + SUMPRODUCT((F63:BC63=1)*($F$11:$BC$11 = "Club Meeting") * ($F$14:$BC$14 &gt;= 45)))/$BD$11&gt;=0.75, "YES", "NO"),"")</f>
        <v/>
      </c>
      <c r="BE63" s="114" t="str">
        <f t="shared" si="1"/>
        <v/>
      </c>
    </row>
    <row r="64" spans="2:57" x14ac:dyDescent="0.25">
      <c r="B64" s="24">
        <v>44</v>
      </c>
      <c r="C64" s="163" t="str">
        <f>IF('Participant Roster'!C78="", "", CONCATENATE('Participant Roster'!C78," ",'Participant Roster'!D78," ",'Participant Roster'!E78," (",LEFT('Participant Roster'!L78, 8), ")"))</f>
        <v/>
      </c>
      <c r="D64" s="164"/>
      <c r="E64" s="111" t="str">
        <f>IF('Participant Roster'!F78="", "", 'Participant Roster'!F78)</f>
        <v/>
      </c>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153" t="str" cm="1">
        <f t="array" ref="BD64">IF(C64&lt;&gt;"", IF((SUMPRODUCT((F64:BC64=1)*($F$11:$BC$11 = "Lesson Only") * ($F$14:$BC$14 &gt;= 45)) + SUMPRODUCT((F64:BC64=1)*($F$11:$BC$11 = "Lesson and CSL") * ($F$14:$BC$14+$F$15:$BC$15 &gt;= 45)) + SUMPRODUCT((F64:BC64=1)*($F$11:$BC$11 = "CSL Only") * ($F$15:$BC$15 &gt;= 45)) + SUMPRODUCT((F64:BC64=1)*($F$11:$BC$11 = "Club Meeting and CSL") * ($F$14:$BC$14 &gt;= 45)) + SUMPRODUCT((F64:BC64=1)*($F$11:$BC$11 = "Club Meeting") * ($F$14:$BC$14 &gt;= 45)))/$BD$11&gt;=0.75, "YES", "NO"),"")</f>
        <v/>
      </c>
      <c r="BE64" s="114" t="str">
        <f t="shared" si="1"/>
        <v/>
      </c>
    </row>
    <row r="65" spans="2:57" x14ac:dyDescent="0.25">
      <c r="B65" s="24">
        <v>45</v>
      </c>
      <c r="C65" s="163" t="str">
        <f>IF('Participant Roster'!C79="", "", CONCATENATE('Participant Roster'!C79," ",'Participant Roster'!D79," ",'Participant Roster'!E79," (",LEFT('Participant Roster'!L79, 8), ")"))</f>
        <v/>
      </c>
      <c r="D65" s="164"/>
      <c r="E65" s="111" t="str">
        <f>IF('Participant Roster'!F79="", "", 'Participant Roster'!F79)</f>
        <v/>
      </c>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153" t="str" cm="1">
        <f t="array" ref="BD65">IF(C65&lt;&gt;"", IF((SUMPRODUCT((F65:BC65=1)*($F$11:$BC$11 = "Lesson Only") * ($F$14:$BC$14 &gt;= 45)) + SUMPRODUCT((F65:BC65=1)*($F$11:$BC$11 = "Lesson and CSL") * ($F$14:$BC$14+$F$15:$BC$15 &gt;= 45)) + SUMPRODUCT((F65:BC65=1)*($F$11:$BC$11 = "CSL Only") * ($F$15:$BC$15 &gt;= 45)) + SUMPRODUCT((F65:BC65=1)*($F$11:$BC$11 = "Club Meeting and CSL") * ($F$14:$BC$14 &gt;= 45)) + SUMPRODUCT((F65:BC65=1)*($F$11:$BC$11 = "Club Meeting") * ($F$14:$BC$14 &gt;= 45)))/$BD$11&gt;=0.75, "YES", "NO"),"")</f>
        <v/>
      </c>
      <c r="BE65" s="114" t="str">
        <f t="shared" si="1"/>
        <v/>
      </c>
    </row>
    <row r="66" spans="2:57" x14ac:dyDescent="0.25">
      <c r="B66" s="24">
        <v>46</v>
      </c>
      <c r="C66" s="163" t="str">
        <f>IF('Participant Roster'!C80="", "", CONCATENATE('Participant Roster'!C80," ",'Participant Roster'!D80," ",'Participant Roster'!E80," (",LEFT('Participant Roster'!L80, 8), ")"))</f>
        <v/>
      </c>
      <c r="D66" s="164"/>
      <c r="E66" s="111" t="str">
        <f>IF('Participant Roster'!F80="", "", 'Participant Roster'!F80)</f>
        <v/>
      </c>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153" t="str" cm="1">
        <f t="array" ref="BD66">IF(C66&lt;&gt;"", IF((SUMPRODUCT((F66:BC66=1)*($F$11:$BC$11 = "Lesson Only") * ($F$14:$BC$14 &gt;= 45)) + SUMPRODUCT((F66:BC66=1)*($F$11:$BC$11 = "Lesson and CSL") * ($F$14:$BC$14+$F$15:$BC$15 &gt;= 45)) + SUMPRODUCT((F66:BC66=1)*($F$11:$BC$11 = "CSL Only") * ($F$15:$BC$15 &gt;= 45)) + SUMPRODUCT((F66:BC66=1)*($F$11:$BC$11 = "Club Meeting and CSL") * ($F$14:$BC$14 &gt;= 45)) + SUMPRODUCT((F66:BC66=1)*($F$11:$BC$11 = "Club Meeting") * ($F$14:$BC$14 &gt;= 45)))/$BD$11&gt;=0.75, "YES", "NO"),"")</f>
        <v/>
      </c>
      <c r="BE66" s="114" t="str">
        <f t="shared" si="1"/>
        <v/>
      </c>
    </row>
    <row r="67" spans="2:57" x14ac:dyDescent="0.25">
      <c r="B67" s="24">
        <v>47</v>
      </c>
      <c r="C67" s="163" t="str">
        <f>IF('Participant Roster'!C81="", "", CONCATENATE('Participant Roster'!C81," ",'Participant Roster'!D81," ",'Participant Roster'!E81," (",LEFT('Participant Roster'!L81, 8), ")"))</f>
        <v/>
      </c>
      <c r="D67" s="164"/>
      <c r="E67" s="111" t="str">
        <f>IF('Participant Roster'!F81="", "", 'Participant Roster'!F81)</f>
        <v/>
      </c>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153" t="str" cm="1">
        <f t="array" ref="BD67">IF(C67&lt;&gt;"", IF((SUMPRODUCT((F67:BC67=1)*($F$11:$BC$11 = "Lesson Only") * ($F$14:$BC$14 &gt;= 45)) + SUMPRODUCT((F67:BC67=1)*($F$11:$BC$11 = "Lesson and CSL") * ($F$14:$BC$14+$F$15:$BC$15 &gt;= 45)) + SUMPRODUCT((F67:BC67=1)*($F$11:$BC$11 = "CSL Only") * ($F$15:$BC$15 &gt;= 45)) + SUMPRODUCT((F67:BC67=1)*($F$11:$BC$11 = "Club Meeting and CSL") * ($F$14:$BC$14 &gt;= 45)) + SUMPRODUCT((F67:BC67=1)*($F$11:$BC$11 = "Club Meeting") * ($F$14:$BC$14 &gt;= 45)))/$BD$11&gt;=0.75, "YES", "NO"),"")</f>
        <v/>
      </c>
      <c r="BE67" s="114" t="str">
        <f t="shared" si="1"/>
        <v/>
      </c>
    </row>
    <row r="68" spans="2:57" x14ac:dyDescent="0.25">
      <c r="B68" s="24">
        <v>48</v>
      </c>
      <c r="C68" s="163" t="str">
        <f>IF('Participant Roster'!C82="", "", CONCATENATE('Participant Roster'!C82," ",'Participant Roster'!D82," ",'Participant Roster'!E82," (",LEFT('Participant Roster'!L82, 8), ")"))</f>
        <v/>
      </c>
      <c r="D68" s="164"/>
      <c r="E68" s="111" t="str">
        <f>IF('Participant Roster'!F82="", "", 'Participant Roster'!F82)</f>
        <v/>
      </c>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153" t="str" cm="1">
        <f t="array" ref="BD68">IF(C68&lt;&gt;"", IF((SUMPRODUCT((F68:BC68=1)*($F$11:$BC$11 = "Lesson Only") * ($F$14:$BC$14 &gt;= 45)) + SUMPRODUCT((F68:BC68=1)*($F$11:$BC$11 = "Lesson and CSL") * ($F$14:$BC$14+$F$15:$BC$15 &gt;= 45)) + SUMPRODUCT((F68:BC68=1)*($F$11:$BC$11 = "CSL Only") * ($F$15:$BC$15 &gt;= 45)) + SUMPRODUCT((F68:BC68=1)*($F$11:$BC$11 = "Club Meeting and CSL") * ($F$14:$BC$14 &gt;= 45)) + SUMPRODUCT((F68:BC68=1)*($F$11:$BC$11 = "Club Meeting") * ($F$14:$BC$14 &gt;= 45)))/$BD$11&gt;=0.75, "YES", "NO"),"")</f>
        <v/>
      </c>
      <c r="BE68" s="114" t="str">
        <f t="shared" si="1"/>
        <v/>
      </c>
    </row>
    <row r="69" spans="2:57" x14ac:dyDescent="0.25">
      <c r="B69" s="24">
        <v>49</v>
      </c>
      <c r="C69" s="163" t="str">
        <f>IF('Participant Roster'!C83="", "", CONCATENATE('Participant Roster'!C83," ",'Participant Roster'!D83," ",'Participant Roster'!E83," (",LEFT('Participant Roster'!L83, 8), ")"))</f>
        <v/>
      </c>
      <c r="D69" s="164"/>
      <c r="E69" s="111" t="str">
        <f>IF('Participant Roster'!F83="", "", 'Participant Roster'!F83)</f>
        <v/>
      </c>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153" t="str" cm="1">
        <f t="array" ref="BD69">IF(C69&lt;&gt;"", IF((SUMPRODUCT((F69:BC69=1)*($F$11:$BC$11 = "Lesson Only") * ($F$14:$BC$14 &gt;= 45)) + SUMPRODUCT((F69:BC69=1)*($F$11:$BC$11 = "Lesson and CSL") * ($F$14:$BC$14+$F$15:$BC$15 &gt;= 45)) + SUMPRODUCT((F69:BC69=1)*($F$11:$BC$11 = "CSL Only") * ($F$15:$BC$15 &gt;= 45)) + SUMPRODUCT((F69:BC69=1)*($F$11:$BC$11 = "Club Meeting and CSL") * ($F$14:$BC$14 &gt;= 45)) + SUMPRODUCT((F69:BC69=1)*($F$11:$BC$11 = "Club Meeting") * ($F$14:$BC$14 &gt;= 45)))/$BD$11&gt;=0.75, "YES", "NO"),"")</f>
        <v/>
      </c>
      <c r="BE69" s="114" t="str">
        <f t="shared" si="1"/>
        <v/>
      </c>
    </row>
    <row r="70" spans="2:57" x14ac:dyDescent="0.25">
      <c r="B70" s="25">
        <v>50</v>
      </c>
      <c r="C70" s="178" t="str">
        <f>IF('Participant Roster'!C84="", "", CONCATENATE('Participant Roster'!C84," ",'Participant Roster'!D84," ",'Participant Roster'!E84," (",LEFT('Participant Roster'!L84, 8), ")"))</f>
        <v/>
      </c>
      <c r="D70" s="179"/>
      <c r="E70" s="112" t="str">
        <f>IF('Participant Roster'!F84="", "", 'Participant Roster'!F84)</f>
        <v/>
      </c>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53" t="str" cm="1">
        <f t="array" ref="BD70">IF(C70&lt;&gt;"", IF((SUMPRODUCT((F70:BC70=1)*($F$11:$BC$11 = "Lesson Only") * ($F$14:$BC$14 &gt;= 45)) + SUMPRODUCT((F70:BC70=1)*($F$11:$BC$11 = "Lesson and CSL") * ($F$14:$BC$14+$F$15:$BC$15 &gt;= 45)) + SUMPRODUCT((F70:BC70=1)*($F$11:$BC$11 = "CSL Only") * ($F$15:$BC$15 &gt;= 45)) + SUMPRODUCT((F70:BC70=1)*($F$11:$BC$11 = "Club Meeting and CSL") * ($F$14:$BC$14 &gt;= 45)) + SUMPRODUCT((F70:BC70=1)*($F$11:$BC$11 = "Club Meeting") * ($F$14:$BC$14 &gt;= 45)))/$BD$11&gt;=0.75, "YES", "NO"),"")</f>
        <v/>
      </c>
      <c r="BE70" s="115" t="str">
        <f t="shared" si="1"/>
        <v/>
      </c>
    </row>
  </sheetData>
  <sheetProtection algorithmName="SHA-512" hashValue="rtVZOiralfmARZFdZWI7i8yBWet/D0CkyIGxiXLEg1pW8iK5CoU0ofOwccbGybgMxeVmXXcQVVwn4kZEE1MrzQ==" saltValue="1FzJz46/UwCSdpK4BJ97sA==" spinCount="100000" sheet="1" selectLockedCells="1"/>
  <autoFilter ref="B1:BK70" xr:uid="{00000000-0001-0000-0200-000000000000}"/>
  <dataConsolidate/>
  <customSheetViews>
    <customSheetView guid="{4D24CB44-565A-497D-A318-9445BC45EB03}" showGridLines="0" showRowCol="0" hiddenRows="1" topLeftCell="A6">
      <pane xSplit="5" topLeftCell="F1" activePane="topRight" state="frozen"/>
      <selection pane="topRight" activeCell="G14" sqref="G14"/>
      <pageMargins left="0" right="0" top="0" bottom="0" header="0" footer="0"/>
      <pageSetup orientation="portrait" r:id="rId1"/>
    </customSheetView>
    <customSheetView guid="{46C67BC3-C245-4B43-BB25-878A3D208507}" showGridLines="0" showRowCol="0" hiddenRows="1" topLeftCell="A15">
      <pane xSplit="5" topLeftCell="F1" activePane="topRight" state="frozen"/>
      <selection pane="topRight" activeCell="B8" sqref="B8:C10"/>
      <pageMargins left="0" right="0" top="0" bottom="0" header="0" footer="0"/>
      <pageSetup orientation="portrait" r:id="rId2"/>
    </customSheetView>
  </customSheetViews>
  <mergeCells count="64">
    <mergeCell ref="C68:D68"/>
    <mergeCell ref="C69:D69"/>
    <mergeCell ref="C70:D70"/>
    <mergeCell ref="D8:BE8"/>
    <mergeCell ref="D10:E10"/>
    <mergeCell ref="D11:E11"/>
    <mergeCell ref="D12:E12"/>
    <mergeCell ref="D13:E13"/>
    <mergeCell ref="D14:E14"/>
    <mergeCell ref="D16:E16"/>
    <mergeCell ref="B9:C11"/>
    <mergeCell ref="B12:C14"/>
    <mergeCell ref="C63:D63"/>
    <mergeCell ref="C64:D64"/>
    <mergeCell ref="C65:D65"/>
    <mergeCell ref="C66:D66"/>
    <mergeCell ref="C67:D67"/>
    <mergeCell ref="C58:D58"/>
    <mergeCell ref="C59:D59"/>
    <mergeCell ref="C60:D60"/>
    <mergeCell ref="C61:D61"/>
    <mergeCell ref="C62:D62"/>
    <mergeCell ref="C53:D53"/>
    <mergeCell ref="C54:D54"/>
    <mergeCell ref="C55:D55"/>
    <mergeCell ref="C56:D56"/>
    <mergeCell ref="C57:D57"/>
    <mergeCell ref="C48:D48"/>
    <mergeCell ref="C49:D49"/>
    <mergeCell ref="C50:D50"/>
    <mergeCell ref="C51:D51"/>
    <mergeCell ref="C52:D52"/>
    <mergeCell ref="C43:D43"/>
    <mergeCell ref="C44:D44"/>
    <mergeCell ref="C45:D45"/>
    <mergeCell ref="C46:D46"/>
    <mergeCell ref="C47:D47"/>
    <mergeCell ref="C38:D38"/>
    <mergeCell ref="C39:D39"/>
    <mergeCell ref="C40:D40"/>
    <mergeCell ref="C41:D41"/>
    <mergeCell ref="C42:D42"/>
    <mergeCell ref="C33:D33"/>
    <mergeCell ref="C34:D34"/>
    <mergeCell ref="C35:D35"/>
    <mergeCell ref="C36:D36"/>
    <mergeCell ref="C37:D37"/>
    <mergeCell ref="C28:D28"/>
    <mergeCell ref="C29:D29"/>
    <mergeCell ref="C30:D30"/>
    <mergeCell ref="C31:D31"/>
    <mergeCell ref="C32:D32"/>
    <mergeCell ref="C23:D23"/>
    <mergeCell ref="C24:D24"/>
    <mergeCell ref="C25:D25"/>
    <mergeCell ref="C26:D26"/>
    <mergeCell ref="C27:D27"/>
    <mergeCell ref="C21:D21"/>
    <mergeCell ref="C22:D22"/>
    <mergeCell ref="BD11:BD16"/>
    <mergeCell ref="BE11:BE16"/>
    <mergeCell ref="F19:BC19"/>
    <mergeCell ref="C18:BE18"/>
    <mergeCell ref="D15:E15"/>
  </mergeCells>
  <phoneticPr fontId="6" type="noConversion"/>
  <dataValidations count="8">
    <dataValidation type="list" allowBlank="1" showInputMessage="1" showErrorMessage="1" errorTitle="Invalid Type" error="Please select a value from the dropdown menu." sqref="F11:BC11" xr:uid="{00000000-0002-0000-0200-000000000000}">
      <formula1>$E$1:$E$6</formula1>
    </dataValidation>
    <dataValidation type="date" showInputMessage="1" showErrorMessage="1" errorTitle="Invalid Date" error="Please enter a date in the format MM/DD/YYYY." sqref="F16:BC17" xr:uid="{00000000-0002-0000-0200-000002000000}">
      <formula1>43466</formula1>
      <formula2>47848</formula2>
    </dataValidation>
    <dataValidation type="list" allowBlank="1" showInputMessage="1" showErrorMessage="1" errorTitle="Invalid Level Number" error="Please select a value from the dropdown menu." sqref="F12:BC12" xr:uid="{00000000-0002-0000-0200-000003000000}">
      <formula1>Level</formula1>
    </dataValidation>
    <dataValidation type="list" allowBlank="1" showInputMessage="1" showErrorMessage="1" errorTitle="Invalid Lesson Number" error="Please select a value from the dropdown menu." sqref="F13:BC13" xr:uid="{00000000-0002-0000-0200-000004000000}">
      <formula1>INDIRECT(F12)</formula1>
    </dataValidation>
    <dataValidation type="whole" allowBlank="1" showInputMessage="1" showErrorMessage="1" errorTitle="Invalid Attendance Mark" error="Please type &quot;x&quot; or select &quot;x&quot; from the dropdown menu to indicate attendance." sqref="G21:BC70 F22:F70" xr:uid="{00000000-0002-0000-0200-000005000000}">
      <formula1>0</formula1>
      <formula2>1</formula2>
    </dataValidation>
    <dataValidation type="custom" allowBlank="1" showInputMessage="1" showErrorMessage="1" error="Duration may only be entered under the following session types: Lesson Only, Club Meeting, or Lesson and CSL.  Durations must also be non-negative, whole numbers." sqref="F14:BC14" xr:uid="{5B15E906-11E2-344B-9755-0313796E2AA7}">
      <formula1>AND(OR(F11="Lesson and CSL",F11="Club Meeting",F11="Lesson Only", F11="Club Meeting and CSL"),F14&gt;0,INT(F14)=F14)</formula1>
    </dataValidation>
    <dataValidation type="custom" allowBlank="1" showInputMessage="1" showErrorMessage="1" error="Duration of CSL may only be entered under the following session types: CSL Only, Individual CSL, or Lesson and CSL.  Durations must also be non-negative, whole numbers." sqref="F15:BC15" xr:uid="{FC99F8AB-61F0-4547-B8CA-29801FA7C9E6}">
      <formula1>AND(OR(F11="Lesson and CSL",F11="Individual CSL",F11="CSL Only",F11="Club Meeting and CSL"),F15&gt;0,INT(F15)=F15)</formula1>
    </dataValidation>
    <dataValidation type="whole" allowBlank="1" showInputMessage="1" showErrorMessage="1" errorTitle="Invalid Attendance Mark" error="Please type &quot;0&quot; or &quot;1&quot; to indicate attendance." sqref="F21" xr:uid="{A20CC015-3256-46C6-A446-B8C743EA36F3}">
      <formula1>0</formula1>
      <formula2>1</formula2>
    </dataValidation>
  </dataValidations>
  <pageMargins left="0" right="0" top="0" bottom="0" header="0" footer="0"/>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L143"/>
  <sheetViews>
    <sheetView showGridLines="0" showRowColHeaders="0" topLeftCell="A36" workbookViewId="0"/>
  </sheetViews>
  <sheetFormatPr defaultColWidth="8.85546875" defaultRowHeight="15" x14ac:dyDescent="0.25"/>
  <cols>
    <col min="1" max="1" width="3" customWidth="1"/>
    <col min="2" max="2" width="23" customWidth="1"/>
    <col min="3" max="3" width="24.140625" customWidth="1"/>
    <col min="4" max="4" width="51.28515625" customWidth="1"/>
    <col min="5" max="5" width="24.28515625" customWidth="1"/>
    <col min="7" max="7" width="9.85546875" hidden="1" customWidth="1"/>
  </cols>
  <sheetData>
    <row r="2" spans="2:12" ht="27.75" customHeight="1" x14ac:dyDescent="0.25">
      <c r="B2" s="26" t="s">
        <v>118</v>
      </c>
      <c r="C2" s="27" t="s">
        <v>119</v>
      </c>
      <c r="D2" s="27" t="s">
        <v>120</v>
      </c>
      <c r="E2" s="28" t="s">
        <v>121</v>
      </c>
      <c r="G2" s="18" t="s">
        <v>122</v>
      </c>
      <c r="I2" s="192"/>
      <c r="J2" s="192"/>
      <c r="K2" s="192"/>
      <c r="L2" s="192"/>
    </row>
    <row r="3" spans="2:12" x14ac:dyDescent="0.25">
      <c r="B3" s="71" t="s">
        <v>123</v>
      </c>
      <c r="C3" s="72" t="s">
        <v>124</v>
      </c>
      <c r="D3" s="72" t="s">
        <v>125</v>
      </c>
      <c r="E3" s="73" t="s">
        <v>126</v>
      </c>
      <c r="G3" t="s">
        <v>124</v>
      </c>
      <c r="I3" s="192"/>
      <c r="J3" s="192"/>
      <c r="K3" s="192"/>
      <c r="L3" s="192"/>
    </row>
    <row r="4" spans="2:12" x14ac:dyDescent="0.25">
      <c r="B4" s="74"/>
      <c r="C4" s="75"/>
      <c r="D4" s="75" t="s">
        <v>127</v>
      </c>
      <c r="E4" s="76" t="s">
        <v>128</v>
      </c>
      <c r="G4" t="s">
        <v>129</v>
      </c>
    </row>
    <row r="5" spans="2:12" x14ac:dyDescent="0.25">
      <c r="B5" s="74"/>
      <c r="C5" s="75"/>
      <c r="D5" s="75" t="s">
        <v>130</v>
      </c>
      <c r="E5" s="76" t="s">
        <v>131</v>
      </c>
      <c r="G5" t="s">
        <v>132</v>
      </c>
    </row>
    <row r="6" spans="2:12" x14ac:dyDescent="0.25">
      <c r="B6" s="74"/>
      <c r="C6" s="75"/>
      <c r="D6" s="75" t="s">
        <v>133</v>
      </c>
      <c r="E6" s="76" t="s">
        <v>134</v>
      </c>
      <c r="G6" t="s">
        <v>135</v>
      </c>
    </row>
    <row r="7" spans="2:12" x14ac:dyDescent="0.25">
      <c r="B7" s="74"/>
      <c r="C7" s="75"/>
      <c r="D7" s="75" t="s">
        <v>136</v>
      </c>
      <c r="E7" s="76" t="s">
        <v>137</v>
      </c>
      <c r="G7" t="s">
        <v>138</v>
      </c>
    </row>
    <row r="8" spans="2:12" x14ac:dyDescent="0.25">
      <c r="B8" s="74"/>
      <c r="C8" s="75"/>
      <c r="D8" s="75" t="s">
        <v>139</v>
      </c>
      <c r="E8" s="76" t="s">
        <v>140</v>
      </c>
    </row>
    <row r="9" spans="2:12" x14ac:dyDescent="0.25">
      <c r="B9" s="74"/>
      <c r="C9" s="75"/>
      <c r="D9" s="75" t="s">
        <v>141</v>
      </c>
      <c r="E9" s="76" t="s">
        <v>142</v>
      </c>
    </row>
    <row r="10" spans="2:12" x14ac:dyDescent="0.25">
      <c r="B10" s="74"/>
      <c r="C10" s="75"/>
      <c r="D10" s="75" t="s">
        <v>143</v>
      </c>
      <c r="E10" s="76" t="s">
        <v>144</v>
      </c>
    </row>
    <row r="11" spans="2:12" x14ac:dyDescent="0.25">
      <c r="B11" s="77"/>
      <c r="C11" s="78"/>
      <c r="D11" s="78" t="s">
        <v>145</v>
      </c>
      <c r="E11" s="79" t="s">
        <v>146</v>
      </c>
    </row>
    <row r="12" spans="2:12" x14ac:dyDescent="0.25">
      <c r="B12" s="80" t="s">
        <v>147</v>
      </c>
      <c r="C12" s="81" t="s">
        <v>129</v>
      </c>
      <c r="D12" s="81" t="s">
        <v>148</v>
      </c>
      <c r="E12" s="82" t="s">
        <v>149</v>
      </c>
    </row>
    <row r="13" spans="2:12" x14ac:dyDescent="0.25">
      <c r="B13" s="83"/>
      <c r="C13" s="84"/>
      <c r="D13" s="84" t="s">
        <v>150</v>
      </c>
      <c r="E13" s="85" t="s">
        <v>151</v>
      </c>
    </row>
    <row r="14" spans="2:12" x14ac:dyDescent="0.25">
      <c r="B14" s="83"/>
      <c r="C14" s="84"/>
      <c r="D14" s="84" t="s">
        <v>152</v>
      </c>
      <c r="E14" s="85" t="s">
        <v>153</v>
      </c>
    </row>
    <row r="15" spans="2:12" x14ac:dyDescent="0.25">
      <c r="B15" s="83"/>
      <c r="C15" s="84"/>
      <c r="D15" s="84" t="s">
        <v>154</v>
      </c>
      <c r="E15" s="85" t="s">
        <v>155</v>
      </c>
    </row>
    <row r="16" spans="2:12" x14ac:dyDescent="0.25">
      <c r="B16" s="83"/>
      <c r="C16" s="84"/>
      <c r="D16" s="84" t="s">
        <v>156</v>
      </c>
      <c r="E16" s="85" t="s">
        <v>157</v>
      </c>
    </row>
    <row r="17" spans="2:5" x14ac:dyDescent="0.25">
      <c r="B17" s="83"/>
      <c r="C17" s="84"/>
      <c r="D17" s="84" t="s">
        <v>158</v>
      </c>
      <c r="E17" s="85" t="s">
        <v>159</v>
      </c>
    </row>
    <row r="18" spans="2:5" x14ac:dyDescent="0.25">
      <c r="B18" s="83"/>
      <c r="C18" s="84"/>
      <c r="D18" s="84" t="s">
        <v>160</v>
      </c>
      <c r="E18" s="85" t="s">
        <v>161</v>
      </c>
    </row>
    <row r="19" spans="2:5" x14ac:dyDescent="0.25">
      <c r="B19" s="83"/>
      <c r="C19" s="84"/>
      <c r="D19" s="84" t="s">
        <v>162</v>
      </c>
      <c r="E19" s="85" t="s">
        <v>163</v>
      </c>
    </row>
    <row r="20" spans="2:5" x14ac:dyDescent="0.25">
      <c r="B20" s="83"/>
      <c r="C20" s="84"/>
      <c r="D20" s="84" t="s">
        <v>164</v>
      </c>
      <c r="E20" s="85" t="s">
        <v>165</v>
      </c>
    </row>
    <row r="21" spans="2:5" x14ac:dyDescent="0.25">
      <c r="B21" s="83"/>
      <c r="C21" s="84"/>
      <c r="D21" s="84" t="s">
        <v>166</v>
      </c>
      <c r="E21" s="85" t="s">
        <v>167</v>
      </c>
    </row>
    <row r="22" spans="2:5" x14ac:dyDescent="0.25">
      <c r="B22" s="83"/>
      <c r="C22" s="84"/>
      <c r="D22" s="84" t="s">
        <v>168</v>
      </c>
      <c r="E22" s="85" t="s">
        <v>169</v>
      </c>
    </row>
    <row r="23" spans="2:5" x14ac:dyDescent="0.25">
      <c r="B23" s="83"/>
      <c r="C23" s="84"/>
      <c r="D23" s="84" t="s">
        <v>170</v>
      </c>
      <c r="E23" s="85" t="s">
        <v>171</v>
      </c>
    </row>
    <row r="24" spans="2:5" x14ac:dyDescent="0.25">
      <c r="B24" s="83"/>
      <c r="C24" s="84"/>
      <c r="D24" s="84" t="s">
        <v>172</v>
      </c>
      <c r="E24" s="85" t="s">
        <v>173</v>
      </c>
    </row>
    <row r="25" spans="2:5" x14ac:dyDescent="0.25">
      <c r="B25" s="83"/>
      <c r="C25" s="84"/>
      <c r="D25" s="84" t="s">
        <v>174</v>
      </c>
      <c r="E25" s="85" t="s">
        <v>175</v>
      </c>
    </row>
    <row r="26" spans="2:5" x14ac:dyDescent="0.25">
      <c r="B26" s="83"/>
      <c r="C26" s="84"/>
      <c r="D26" s="84" t="s">
        <v>176</v>
      </c>
      <c r="E26" s="85" t="s">
        <v>177</v>
      </c>
    </row>
    <row r="27" spans="2:5" x14ac:dyDescent="0.25">
      <c r="B27" s="83"/>
      <c r="C27" s="84"/>
      <c r="D27" s="84" t="s">
        <v>178</v>
      </c>
      <c r="E27" s="85" t="s">
        <v>179</v>
      </c>
    </row>
    <row r="28" spans="2:5" x14ac:dyDescent="0.25">
      <c r="B28" s="83"/>
      <c r="C28" s="84"/>
      <c r="D28" s="84" t="s">
        <v>180</v>
      </c>
      <c r="E28" s="85" t="s">
        <v>181</v>
      </c>
    </row>
    <row r="29" spans="2:5" x14ac:dyDescent="0.25">
      <c r="B29" s="83"/>
      <c r="C29" s="84"/>
      <c r="D29" s="84" t="s">
        <v>182</v>
      </c>
      <c r="E29" s="85" t="s">
        <v>183</v>
      </c>
    </row>
    <row r="30" spans="2:5" x14ac:dyDescent="0.25">
      <c r="B30" s="83"/>
      <c r="C30" s="84"/>
      <c r="D30" s="84" t="s">
        <v>184</v>
      </c>
      <c r="E30" s="85" t="s">
        <v>185</v>
      </c>
    </row>
    <row r="31" spans="2:5" x14ac:dyDescent="0.25">
      <c r="B31" s="83"/>
      <c r="C31" s="84"/>
      <c r="D31" s="84" t="s">
        <v>186</v>
      </c>
      <c r="E31" s="85" t="s">
        <v>187</v>
      </c>
    </row>
    <row r="32" spans="2:5" x14ac:dyDescent="0.25">
      <c r="B32" s="83"/>
      <c r="C32" s="84"/>
      <c r="D32" s="84" t="s">
        <v>188</v>
      </c>
      <c r="E32" s="85" t="s">
        <v>189</v>
      </c>
    </row>
    <row r="33" spans="2:5" x14ac:dyDescent="0.25">
      <c r="B33" s="83"/>
      <c r="C33" s="84"/>
      <c r="D33" s="84" t="s">
        <v>190</v>
      </c>
      <c r="E33" s="85" t="s">
        <v>191</v>
      </c>
    </row>
    <row r="34" spans="2:5" x14ac:dyDescent="0.25">
      <c r="B34" s="83"/>
      <c r="C34" s="84"/>
      <c r="D34" s="84" t="s">
        <v>192</v>
      </c>
      <c r="E34" s="85" t="s">
        <v>193</v>
      </c>
    </row>
    <row r="35" spans="2:5" x14ac:dyDescent="0.25">
      <c r="B35" s="83"/>
      <c r="C35" s="84"/>
      <c r="D35" s="84" t="s">
        <v>194</v>
      </c>
      <c r="E35" s="85" t="s">
        <v>195</v>
      </c>
    </row>
    <row r="36" spans="2:5" x14ac:dyDescent="0.25">
      <c r="B36" s="83"/>
      <c r="C36" s="84"/>
      <c r="D36" s="84" t="s">
        <v>196</v>
      </c>
      <c r="E36" s="85" t="s">
        <v>197</v>
      </c>
    </row>
    <row r="37" spans="2:5" x14ac:dyDescent="0.25">
      <c r="B37" s="83"/>
      <c r="C37" s="84"/>
      <c r="D37" s="84" t="s">
        <v>198</v>
      </c>
      <c r="E37" s="85" t="s">
        <v>199</v>
      </c>
    </row>
    <row r="38" spans="2:5" x14ac:dyDescent="0.25">
      <c r="B38" s="83"/>
      <c r="C38" s="84"/>
      <c r="D38" s="84" t="s">
        <v>200</v>
      </c>
      <c r="E38" s="85" t="s">
        <v>201</v>
      </c>
    </row>
    <row r="39" spans="2:5" x14ac:dyDescent="0.25">
      <c r="B39" s="83"/>
      <c r="C39" s="84"/>
      <c r="D39" s="84" t="s">
        <v>202</v>
      </c>
      <c r="E39" s="85" t="s">
        <v>203</v>
      </c>
    </row>
    <row r="40" spans="2:5" x14ac:dyDescent="0.25">
      <c r="B40" s="83"/>
      <c r="C40" s="84"/>
      <c r="D40" s="84" t="s">
        <v>204</v>
      </c>
      <c r="E40" s="85" t="s">
        <v>205</v>
      </c>
    </row>
    <row r="41" spans="2:5" x14ac:dyDescent="0.25">
      <c r="B41" s="83"/>
      <c r="C41" s="84"/>
      <c r="D41" s="84" t="s">
        <v>206</v>
      </c>
      <c r="E41" s="85" t="s">
        <v>207</v>
      </c>
    </row>
    <row r="42" spans="2:5" x14ac:dyDescent="0.25">
      <c r="B42" s="83"/>
      <c r="C42" s="84"/>
      <c r="D42" s="84" t="s">
        <v>208</v>
      </c>
      <c r="E42" s="85" t="s">
        <v>209</v>
      </c>
    </row>
    <row r="43" spans="2:5" x14ac:dyDescent="0.25">
      <c r="B43" s="83"/>
      <c r="C43" s="84"/>
      <c r="D43" s="84" t="s">
        <v>210</v>
      </c>
      <c r="E43" s="85" t="s">
        <v>211</v>
      </c>
    </row>
    <row r="44" spans="2:5" x14ac:dyDescent="0.25">
      <c r="B44" s="83"/>
      <c r="C44" s="84"/>
      <c r="D44" s="84" t="s">
        <v>212</v>
      </c>
      <c r="E44" s="85" t="s">
        <v>213</v>
      </c>
    </row>
    <row r="45" spans="2:5" x14ac:dyDescent="0.25">
      <c r="B45" s="83"/>
      <c r="C45" s="84"/>
      <c r="D45" s="84" t="s">
        <v>214</v>
      </c>
      <c r="E45" s="85" t="s">
        <v>215</v>
      </c>
    </row>
    <row r="46" spans="2:5" x14ac:dyDescent="0.25">
      <c r="B46" s="83"/>
      <c r="C46" s="84"/>
      <c r="D46" s="84" t="s">
        <v>216</v>
      </c>
      <c r="E46" s="85" t="s">
        <v>217</v>
      </c>
    </row>
    <row r="47" spans="2:5" x14ac:dyDescent="0.25">
      <c r="B47" s="83"/>
      <c r="C47" s="84"/>
      <c r="D47" s="84" t="s">
        <v>218</v>
      </c>
      <c r="E47" s="85" t="s">
        <v>219</v>
      </c>
    </row>
    <row r="48" spans="2:5" x14ac:dyDescent="0.25">
      <c r="B48" s="83"/>
      <c r="C48" s="84"/>
      <c r="D48" s="84" t="s">
        <v>220</v>
      </c>
      <c r="E48" s="85" t="s">
        <v>221</v>
      </c>
    </row>
    <row r="49" spans="2:5" x14ac:dyDescent="0.25">
      <c r="B49" s="83"/>
      <c r="C49" s="84"/>
      <c r="D49" s="84" t="s">
        <v>222</v>
      </c>
      <c r="E49" s="85" t="s">
        <v>223</v>
      </c>
    </row>
    <row r="50" spans="2:5" x14ac:dyDescent="0.25">
      <c r="B50" s="86"/>
      <c r="C50" s="87"/>
      <c r="D50" s="87" t="s">
        <v>224</v>
      </c>
      <c r="E50" s="88" t="s">
        <v>225</v>
      </c>
    </row>
    <row r="51" spans="2:5" x14ac:dyDescent="0.25">
      <c r="B51" s="71" t="s">
        <v>226</v>
      </c>
      <c r="C51" s="72" t="s">
        <v>132</v>
      </c>
      <c r="D51" s="72" t="s">
        <v>227</v>
      </c>
      <c r="E51" s="73" t="s">
        <v>228</v>
      </c>
    </row>
    <row r="52" spans="2:5" x14ac:dyDescent="0.25">
      <c r="B52" s="74"/>
      <c r="C52" s="75"/>
      <c r="D52" s="75" t="s">
        <v>229</v>
      </c>
      <c r="E52" s="89" t="s">
        <v>230</v>
      </c>
    </row>
    <row r="53" spans="2:5" x14ac:dyDescent="0.25">
      <c r="B53" s="74"/>
      <c r="C53" s="75"/>
      <c r="D53" s="75" t="s">
        <v>231</v>
      </c>
      <c r="E53" s="89" t="s">
        <v>232</v>
      </c>
    </row>
    <row r="54" spans="2:5" x14ac:dyDescent="0.25">
      <c r="B54" s="74"/>
      <c r="C54" s="75"/>
      <c r="D54" s="75" t="s">
        <v>233</v>
      </c>
      <c r="E54" s="89" t="s">
        <v>234</v>
      </c>
    </row>
    <row r="55" spans="2:5" x14ac:dyDescent="0.25">
      <c r="B55" s="74"/>
      <c r="C55" s="75"/>
      <c r="D55" s="75" t="s">
        <v>235</v>
      </c>
      <c r="E55" s="89" t="s">
        <v>236</v>
      </c>
    </row>
    <row r="56" spans="2:5" x14ac:dyDescent="0.25">
      <c r="B56" s="74"/>
      <c r="C56" s="75"/>
      <c r="D56" s="75" t="s">
        <v>237</v>
      </c>
      <c r="E56" s="89" t="s">
        <v>238</v>
      </c>
    </row>
    <row r="57" spans="2:5" x14ac:dyDescent="0.25">
      <c r="B57" s="74"/>
      <c r="C57" s="75"/>
      <c r="D57" s="75" t="s">
        <v>239</v>
      </c>
      <c r="E57" s="89" t="s">
        <v>240</v>
      </c>
    </row>
    <row r="58" spans="2:5" x14ac:dyDescent="0.25">
      <c r="B58" s="74"/>
      <c r="C58" s="75"/>
      <c r="D58" s="75" t="s">
        <v>241</v>
      </c>
      <c r="E58" s="89" t="s">
        <v>242</v>
      </c>
    </row>
    <row r="59" spans="2:5" x14ac:dyDescent="0.25">
      <c r="B59" s="74"/>
      <c r="C59" s="75"/>
      <c r="D59" s="75" t="s">
        <v>243</v>
      </c>
      <c r="E59" s="89" t="s">
        <v>244</v>
      </c>
    </row>
    <row r="60" spans="2:5" x14ac:dyDescent="0.25">
      <c r="B60" s="74"/>
      <c r="C60" s="75"/>
      <c r="D60" s="75" t="s">
        <v>245</v>
      </c>
      <c r="E60" s="89" t="s">
        <v>246</v>
      </c>
    </row>
    <row r="61" spans="2:5" x14ac:dyDescent="0.25">
      <c r="B61" s="74"/>
      <c r="C61" s="75"/>
      <c r="D61" s="75" t="s">
        <v>247</v>
      </c>
      <c r="E61" s="89" t="s">
        <v>248</v>
      </c>
    </row>
    <row r="62" spans="2:5" x14ac:dyDescent="0.25">
      <c r="B62" s="74"/>
      <c r="C62" s="75"/>
      <c r="D62" s="75" t="s">
        <v>249</v>
      </c>
      <c r="E62" s="89" t="s">
        <v>250</v>
      </c>
    </row>
    <row r="63" spans="2:5" x14ac:dyDescent="0.25">
      <c r="B63" s="74"/>
      <c r="C63" s="75"/>
      <c r="D63" s="75" t="s">
        <v>251</v>
      </c>
      <c r="E63" s="89" t="s">
        <v>252</v>
      </c>
    </row>
    <row r="64" spans="2:5" x14ac:dyDescent="0.25">
      <c r="B64" s="74"/>
      <c r="C64" s="75"/>
      <c r="D64" s="75" t="s">
        <v>253</v>
      </c>
      <c r="E64" s="89" t="s">
        <v>254</v>
      </c>
    </row>
    <row r="65" spans="2:5" x14ac:dyDescent="0.25">
      <c r="B65" s="74"/>
      <c r="C65" s="75"/>
      <c r="D65" s="75" t="s">
        <v>255</v>
      </c>
      <c r="E65" s="89" t="s">
        <v>256</v>
      </c>
    </row>
    <row r="66" spans="2:5" x14ac:dyDescent="0.25">
      <c r="B66" s="74"/>
      <c r="C66" s="75"/>
      <c r="D66" s="75" t="s">
        <v>257</v>
      </c>
      <c r="E66" s="89" t="s">
        <v>258</v>
      </c>
    </row>
    <row r="67" spans="2:5" x14ac:dyDescent="0.25">
      <c r="B67" s="74"/>
      <c r="C67" s="75"/>
      <c r="D67" s="75" t="s">
        <v>259</v>
      </c>
      <c r="E67" s="89" t="s">
        <v>260</v>
      </c>
    </row>
    <row r="68" spans="2:5" x14ac:dyDescent="0.25">
      <c r="B68" s="74"/>
      <c r="C68" s="75"/>
      <c r="D68" s="75" t="s">
        <v>261</v>
      </c>
      <c r="E68" s="89" t="s">
        <v>262</v>
      </c>
    </row>
    <row r="69" spans="2:5" x14ac:dyDescent="0.25">
      <c r="B69" s="74"/>
      <c r="C69" s="75"/>
      <c r="D69" s="75" t="s">
        <v>263</v>
      </c>
      <c r="E69" s="89" t="s">
        <v>264</v>
      </c>
    </row>
    <row r="70" spans="2:5" x14ac:dyDescent="0.25">
      <c r="B70" s="74"/>
      <c r="C70" s="75"/>
      <c r="D70" s="75" t="s">
        <v>265</v>
      </c>
      <c r="E70" s="89" t="s">
        <v>266</v>
      </c>
    </row>
    <row r="71" spans="2:5" x14ac:dyDescent="0.25">
      <c r="B71" s="74"/>
      <c r="C71" s="75"/>
      <c r="D71" s="75" t="s">
        <v>267</v>
      </c>
      <c r="E71" s="89" t="s">
        <v>268</v>
      </c>
    </row>
    <row r="72" spans="2:5" x14ac:dyDescent="0.25">
      <c r="B72" s="74"/>
      <c r="C72" s="75"/>
      <c r="D72" s="75" t="s">
        <v>269</v>
      </c>
      <c r="E72" s="89" t="s">
        <v>270</v>
      </c>
    </row>
    <row r="73" spans="2:5" x14ac:dyDescent="0.25">
      <c r="B73" s="74"/>
      <c r="C73" s="75"/>
      <c r="D73" s="75" t="s">
        <v>271</v>
      </c>
      <c r="E73" s="89" t="s">
        <v>272</v>
      </c>
    </row>
    <row r="74" spans="2:5" x14ac:dyDescent="0.25">
      <c r="B74" s="74"/>
      <c r="C74" s="75"/>
      <c r="D74" s="75" t="s">
        <v>273</v>
      </c>
      <c r="E74" s="89" t="s">
        <v>274</v>
      </c>
    </row>
    <row r="75" spans="2:5" x14ac:dyDescent="0.25">
      <c r="B75" s="74"/>
      <c r="C75" s="75"/>
      <c r="D75" s="75" t="s">
        <v>275</v>
      </c>
      <c r="E75" s="89" t="s">
        <v>276</v>
      </c>
    </row>
    <row r="76" spans="2:5" x14ac:dyDescent="0.25">
      <c r="B76" s="74"/>
      <c r="C76" s="75"/>
      <c r="D76" s="75" t="s">
        <v>277</v>
      </c>
      <c r="E76" s="89" t="s">
        <v>278</v>
      </c>
    </row>
    <row r="77" spans="2:5" x14ac:dyDescent="0.25">
      <c r="B77" s="74"/>
      <c r="C77" s="75"/>
      <c r="D77" s="75" t="s">
        <v>279</v>
      </c>
      <c r="E77" s="89" t="s">
        <v>280</v>
      </c>
    </row>
    <row r="78" spans="2:5" x14ac:dyDescent="0.25">
      <c r="B78" s="74"/>
      <c r="C78" s="75"/>
      <c r="D78" s="75" t="s">
        <v>281</v>
      </c>
      <c r="E78" s="89" t="s">
        <v>282</v>
      </c>
    </row>
    <row r="79" spans="2:5" x14ac:dyDescent="0.25">
      <c r="B79" s="74"/>
      <c r="C79" s="75"/>
      <c r="D79" s="75" t="s">
        <v>283</v>
      </c>
      <c r="E79" s="89" t="s">
        <v>284</v>
      </c>
    </row>
    <row r="80" spans="2:5" x14ac:dyDescent="0.25">
      <c r="B80" s="74"/>
      <c r="C80" s="75"/>
      <c r="D80" s="75" t="s">
        <v>285</v>
      </c>
      <c r="E80" s="89" t="s">
        <v>286</v>
      </c>
    </row>
    <row r="81" spans="2:5" x14ac:dyDescent="0.25">
      <c r="B81" s="74"/>
      <c r="C81" s="75"/>
      <c r="D81" s="75" t="s">
        <v>287</v>
      </c>
      <c r="E81" s="89" t="s">
        <v>288</v>
      </c>
    </row>
    <row r="82" spans="2:5" x14ac:dyDescent="0.25">
      <c r="B82" s="74"/>
      <c r="C82" s="75"/>
      <c r="D82" s="75" t="s">
        <v>289</v>
      </c>
      <c r="E82" s="89" t="s">
        <v>290</v>
      </c>
    </row>
    <row r="83" spans="2:5" x14ac:dyDescent="0.25">
      <c r="B83" s="74"/>
      <c r="C83" s="75"/>
      <c r="D83" s="75" t="s">
        <v>291</v>
      </c>
      <c r="E83" s="89" t="s">
        <v>292</v>
      </c>
    </row>
    <row r="84" spans="2:5" x14ac:dyDescent="0.25">
      <c r="B84" s="74"/>
      <c r="C84" s="75"/>
      <c r="D84" s="75" t="s">
        <v>293</v>
      </c>
      <c r="E84" s="89" t="s">
        <v>294</v>
      </c>
    </row>
    <row r="85" spans="2:5" x14ac:dyDescent="0.25">
      <c r="B85" s="74"/>
      <c r="C85" s="75"/>
      <c r="D85" s="75" t="s">
        <v>295</v>
      </c>
      <c r="E85" s="89" t="s">
        <v>296</v>
      </c>
    </row>
    <row r="86" spans="2:5" x14ac:dyDescent="0.25">
      <c r="B86" s="74"/>
      <c r="C86" s="75"/>
      <c r="D86" s="75" t="s">
        <v>297</v>
      </c>
      <c r="E86" s="89" t="s">
        <v>298</v>
      </c>
    </row>
    <row r="87" spans="2:5" x14ac:dyDescent="0.25">
      <c r="B87" s="74"/>
      <c r="C87" s="75"/>
      <c r="D87" s="75" t="s">
        <v>299</v>
      </c>
      <c r="E87" s="89" t="s">
        <v>300</v>
      </c>
    </row>
    <row r="88" spans="2:5" x14ac:dyDescent="0.25">
      <c r="B88" s="74"/>
      <c r="C88" s="75"/>
      <c r="D88" s="75" t="s">
        <v>301</v>
      </c>
      <c r="E88" s="89" t="s">
        <v>302</v>
      </c>
    </row>
    <row r="89" spans="2:5" x14ac:dyDescent="0.25">
      <c r="B89" s="74"/>
      <c r="C89" s="75"/>
      <c r="D89" s="75" t="s">
        <v>303</v>
      </c>
      <c r="E89" s="89" t="s">
        <v>304</v>
      </c>
    </row>
    <row r="90" spans="2:5" x14ac:dyDescent="0.25">
      <c r="B90" s="74"/>
      <c r="C90" s="75"/>
      <c r="D90" s="75" t="s">
        <v>305</v>
      </c>
      <c r="E90" s="89" t="s">
        <v>306</v>
      </c>
    </row>
    <row r="91" spans="2:5" x14ac:dyDescent="0.25">
      <c r="B91" s="74"/>
      <c r="C91" s="75"/>
      <c r="D91" s="75" t="s">
        <v>307</v>
      </c>
      <c r="E91" s="89" t="s">
        <v>308</v>
      </c>
    </row>
    <row r="92" spans="2:5" x14ac:dyDescent="0.25">
      <c r="B92" s="74"/>
      <c r="C92" s="75"/>
      <c r="D92" s="75" t="s">
        <v>309</v>
      </c>
      <c r="E92" s="89" t="s">
        <v>310</v>
      </c>
    </row>
    <row r="93" spans="2:5" x14ac:dyDescent="0.25">
      <c r="B93" s="74"/>
      <c r="C93" s="75"/>
      <c r="D93" s="75" t="s">
        <v>311</v>
      </c>
      <c r="E93" s="89" t="s">
        <v>312</v>
      </c>
    </row>
    <row r="94" spans="2:5" x14ac:dyDescent="0.25">
      <c r="B94" s="74"/>
      <c r="C94" s="75"/>
      <c r="D94" s="75" t="s">
        <v>313</v>
      </c>
      <c r="E94" s="89" t="s">
        <v>314</v>
      </c>
    </row>
    <row r="95" spans="2:5" x14ac:dyDescent="0.25">
      <c r="B95" s="74"/>
      <c r="C95" s="75"/>
      <c r="D95" s="75" t="s">
        <v>315</v>
      </c>
      <c r="E95" s="89" t="s">
        <v>316</v>
      </c>
    </row>
    <row r="96" spans="2:5" x14ac:dyDescent="0.25">
      <c r="B96" s="74"/>
      <c r="C96" s="75"/>
      <c r="D96" s="75" t="s">
        <v>317</v>
      </c>
      <c r="E96" s="89" t="s">
        <v>318</v>
      </c>
    </row>
    <row r="97" spans="2:5" x14ac:dyDescent="0.25">
      <c r="B97" s="74"/>
      <c r="C97" s="75"/>
      <c r="D97" s="75" t="s">
        <v>319</v>
      </c>
      <c r="E97" s="89" t="s">
        <v>320</v>
      </c>
    </row>
    <row r="98" spans="2:5" x14ac:dyDescent="0.25">
      <c r="B98" s="74"/>
      <c r="C98" s="75"/>
      <c r="D98" s="75" t="s">
        <v>321</v>
      </c>
      <c r="E98" s="89" t="s">
        <v>322</v>
      </c>
    </row>
    <row r="99" spans="2:5" x14ac:dyDescent="0.25">
      <c r="B99" s="77"/>
      <c r="C99" s="78"/>
      <c r="D99" s="78" t="s">
        <v>323</v>
      </c>
      <c r="E99" s="90" t="s">
        <v>324</v>
      </c>
    </row>
    <row r="100" spans="2:5" x14ac:dyDescent="0.25">
      <c r="B100" s="80" t="s">
        <v>325</v>
      </c>
      <c r="C100" s="81" t="s">
        <v>135</v>
      </c>
      <c r="D100" s="81" t="s">
        <v>326</v>
      </c>
      <c r="E100" s="82" t="s">
        <v>327</v>
      </c>
    </row>
    <row r="101" spans="2:5" x14ac:dyDescent="0.25">
      <c r="B101" s="83"/>
      <c r="C101" s="84"/>
      <c r="D101" s="84" t="s">
        <v>328</v>
      </c>
      <c r="E101" s="85" t="s">
        <v>329</v>
      </c>
    </row>
    <row r="102" spans="2:5" x14ac:dyDescent="0.25">
      <c r="B102" s="83"/>
      <c r="C102" s="84"/>
      <c r="D102" s="84" t="s">
        <v>330</v>
      </c>
      <c r="E102" s="85" t="s">
        <v>331</v>
      </c>
    </row>
    <row r="103" spans="2:5" x14ac:dyDescent="0.25">
      <c r="B103" s="83"/>
      <c r="C103" s="84"/>
      <c r="D103" s="84" t="s">
        <v>332</v>
      </c>
      <c r="E103" s="85" t="s">
        <v>333</v>
      </c>
    </row>
    <row r="104" spans="2:5" x14ac:dyDescent="0.25">
      <c r="B104" s="83"/>
      <c r="C104" s="84"/>
      <c r="D104" s="84" t="s">
        <v>334</v>
      </c>
      <c r="E104" s="85" t="s">
        <v>335</v>
      </c>
    </row>
    <row r="105" spans="2:5" x14ac:dyDescent="0.25">
      <c r="B105" s="83"/>
      <c r="C105" s="84"/>
      <c r="D105" s="84" t="s">
        <v>336</v>
      </c>
      <c r="E105" s="85" t="s">
        <v>337</v>
      </c>
    </row>
    <row r="106" spans="2:5" x14ac:dyDescent="0.25">
      <c r="B106" s="83"/>
      <c r="C106" s="84"/>
      <c r="D106" s="84" t="s">
        <v>338</v>
      </c>
      <c r="E106" s="85" t="s">
        <v>339</v>
      </c>
    </row>
    <row r="107" spans="2:5" x14ac:dyDescent="0.25">
      <c r="B107" s="83"/>
      <c r="C107" s="84"/>
      <c r="D107" s="84" t="s">
        <v>340</v>
      </c>
      <c r="E107" s="85" t="s">
        <v>341</v>
      </c>
    </row>
    <row r="108" spans="2:5" x14ac:dyDescent="0.25">
      <c r="B108" s="83"/>
      <c r="C108" s="84"/>
      <c r="D108" s="84" t="s">
        <v>342</v>
      </c>
      <c r="E108" s="85" t="s">
        <v>343</v>
      </c>
    </row>
    <row r="109" spans="2:5" x14ac:dyDescent="0.25">
      <c r="B109" s="83"/>
      <c r="C109" s="84"/>
      <c r="D109" s="84" t="s">
        <v>344</v>
      </c>
      <c r="E109" s="85" t="s">
        <v>345</v>
      </c>
    </row>
    <row r="110" spans="2:5" x14ac:dyDescent="0.25">
      <c r="B110" s="83"/>
      <c r="C110" s="84"/>
      <c r="D110" s="84" t="s">
        <v>346</v>
      </c>
      <c r="E110" s="85" t="s">
        <v>347</v>
      </c>
    </row>
    <row r="111" spans="2:5" x14ac:dyDescent="0.25">
      <c r="B111" s="83"/>
      <c r="C111" s="84"/>
      <c r="D111" s="84" t="s">
        <v>348</v>
      </c>
      <c r="E111" s="85" t="s">
        <v>349</v>
      </c>
    </row>
    <row r="112" spans="2:5" x14ac:dyDescent="0.25">
      <c r="B112" s="83"/>
      <c r="C112" s="84"/>
      <c r="D112" s="84" t="s">
        <v>350</v>
      </c>
      <c r="E112" s="85" t="s">
        <v>351</v>
      </c>
    </row>
    <row r="113" spans="2:5" x14ac:dyDescent="0.25">
      <c r="B113" s="83"/>
      <c r="C113" s="84"/>
      <c r="D113" s="84" t="s">
        <v>352</v>
      </c>
      <c r="E113" s="85" t="s">
        <v>353</v>
      </c>
    </row>
    <row r="114" spans="2:5" x14ac:dyDescent="0.25">
      <c r="B114" s="83"/>
      <c r="C114" s="84"/>
      <c r="D114" s="84" t="s">
        <v>354</v>
      </c>
      <c r="E114" s="85" t="s">
        <v>355</v>
      </c>
    </row>
    <row r="115" spans="2:5" x14ac:dyDescent="0.25">
      <c r="B115" s="83"/>
      <c r="C115" s="84"/>
      <c r="D115" s="84" t="s">
        <v>356</v>
      </c>
      <c r="E115" s="85" t="s">
        <v>357</v>
      </c>
    </row>
    <row r="116" spans="2:5" x14ac:dyDescent="0.25">
      <c r="B116" s="83"/>
      <c r="C116" s="84"/>
      <c r="D116" s="84" t="s">
        <v>358</v>
      </c>
      <c r="E116" s="85" t="s">
        <v>359</v>
      </c>
    </row>
    <row r="117" spans="2:5" x14ac:dyDescent="0.25">
      <c r="B117" s="83"/>
      <c r="C117" s="84"/>
      <c r="D117" s="84" t="s">
        <v>360</v>
      </c>
      <c r="E117" s="85" t="s">
        <v>361</v>
      </c>
    </row>
    <row r="118" spans="2:5" x14ac:dyDescent="0.25">
      <c r="B118" s="83"/>
      <c r="C118" s="84"/>
      <c r="D118" s="84" t="s">
        <v>362</v>
      </c>
      <c r="E118" s="85" t="s">
        <v>363</v>
      </c>
    </row>
    <row r="119" spans="2:5" x14ac:dyDescent="0.25">
      <c r="B119" s="83"/>
      <c r="C119" s="84"/>
      <c r="D119" s="84" t="s">
        <v>364</v>
      </c>
      <c r="E119" s="85" t="s">
        <v>365</v>
      </c>
    </row>
    <row r="120" spans="2:5" x14ac:dyDescent="0.25">
      <c r="B120" s="83"/>
      <c r="C120" s="84"/>
      <c r="D120" s="84" t="s">
        <v>366</v>
      </c>
      <c r="E120" s="85" t="s">
        <v>367</v>
      </c>
    </row>
    <row r="121" spans="2:5" x14ac:dyDescent="0.25">
      <c r="B121" s="83"/>
      <c r="C121" s="84"/>
      <c r="D121" s="84" t="s">
        <v>368</v>
      </c>
      <c r="E121" s="85" t="s">
        <v>369</v>
      </c>
    </row>
    <row r="122" spans="2:5" x14ac:dyDescent="0.25">
      <c r="B122" s="83"/>
      <c r="C122" s="84"/>
      <c r="D122" s="84" t="s">
        <v>370</v>
      </c>
      <c r="E122" s="85" t="s">
        <v>371</v>
      </c>
    </row>
    <row r="123" spans="2:5" x14ac:dyDescent="0.25">
      <c r="B123" s="83"/>
      <c r="C123" s="84"/>
      <c r="D123" s="84" t="s">
        <v>372</v>
      </c>
      <c r="E123" s="85" t="s">
        <v>373</v>
      </c>
    </row>
    <row r="124" spans="2:5" x14ac:dyDescent="0.25">
      <c r="B124" s="83"/>
      <c r="C124" s="84"/>
      <c r="D124" s="84" t="s">
        <v>374</v>
      </c>
      <c r="E124" s="85" t="s">
        <v>375</v>
      </c>
    </row>
    <row r="125" spans="2:5" x14ac:dyDescent="0.25">
      <c r="B125" s="83"/>
      <c r="C125" s="84"/>
      <c r="D125" s="84" t="s">
        <v>376</v>
      </c>
      <c r="E125" s="85" t="s">
        <v>377</v>
      </c>
    </row>
    <row r="126" spans="2:5" x14ac:dyDescent="0.25">
      <c r="B126" s="83"/>
      <c r="C126" s="84"/>
      <c r="D126" s="84" t="s">
        <v>378</v>
      </c>
      <c r="E126" s="85" t="s">
        <v>379</v>
      </c>
    </row>
    <row r="127" spans="2:5" x14ac:dyDescent="0.25">
      <c r="B127" s="83"/>
      <c r="C127" s="84"/>
      <c r="D127" s="84" t="s">
        <v>380</v>
      </c>
      <c r="E127" s="85" t="s">
        <v>381</v>
      </c>
    </row>
    <row r="128" spans="2:5" x14ac:dyDescent="0.25">
      <c r="B128" s="83"/>
      <c r="C128" s="84"/>
      <c r="D128" s="84" t="s">
        <v>382</v>
      </c>
      <c r="E128" s="85" t="s">
        <v>383</v>
      </c>
    </row>
    <row r="129" spans="2:5" x14ac:dyDescent="0.25">
      <c r="B129" s="83"/>
      <c r="C129" s="84"/>
      <c r="D129" s="84" t="s">
        <v>384</v>
      </c>
      <c r="E129" s="85" t="s">
        <v>385</v>
      </c>
    </row>
    <row r="130" spans="2:5" x14ac:dyDescent="0.25">
      <c r="B130" s="83"/>
      <c r="C130" s="84"/>
      <c r="D130" s="84" t="s">
        <v>386</v>
      </c>
      <c r="E130" s="85" t="s">
        <v>387</v>
      </c>
    </row>
    <row r="131" spans="2:5" x14ac:dyDescent="0.25">
      <c r="B131" s="83"/>
      <c r="C131" s="84"/>
      <c r="D131" s="84" t="s">
        <v>388</v>
      </c>
      <c r="E131" s="85" t="s">
        <v>389</v>
      </c>
    </row>
    <row r="132" spans="2:5" x14ac:dyDescent="0.25">
      <c r="B132" s="83"/>
      <c r="C132" s="84"/>
      <c r="D132" s="84" t="s">
        <v>390</v>
      </c>
      <c r="E132" s="85" t="s">
        <v>391</v>
      </c>
    </row>
    <row r="133" spans="2:5" x14ac:dyDescent="0.25">
      <c r="B133" s="83"/>
      <c r="C133" s="84"/>
      <c r="D133" s="84" t="s">
        <v>392</v>
      </c>
      <c r="E133" s="85" t="s">
        <v>393</v>
      </c>
    </row>
    <row r="134" spans="2:5" x14ac:dyDescent="0.25">
      <c r="B134" s="83"/>
      <c r="C134" s="84"/>
      <c r="D134" s="84" t="s">
        <v>394</v>
      </c>
      <c r="E134" s="85" t="s">
        <v>395</v>
      </c>
    </row>
    <row r="135" spans="2:5" x14ac:dyDescent="0.25">
      <c r="B135" s="83"/>
      <c r="C135" s="84"/>
      <c r="D135" s="84" t="s">
        <v>396</v>
      </c>
      <c r="E135" s="85" t="s">
        <v>397</v>
      </c>
    </row>
    <row r="136" spans="2:5" x14ac:dyDescent="0.25">
      <c r="B136" s="83"/>
      <c r="C136" s="84"/>
      <c r="D136" s="84" t="s">
        <v>398</v>
      </c>
      <c r="E136" s="85" t="s">
        <v>399</v>
      </c>
    </row>
    <row r="137" spans="2:5" x14ac:dyDescent="0.25">
      <c r="B137" s="83"/>
      <c r="C137" s="84"/>
      <c r="D137" s="84" t="s">
        <v>400</v>
      </c>
      <c r="E137" s="85" t="s">
        <v>401</v>
      </c>
    </row>
    <row r="138" spans="2:5" x14ac:dyDescent="0.25">
      <c r="B138" s="83"/>
      <c r="C138" s="84"/>
      <c r="D138" s="84" t="s">
        <v>402</v>
      </c>
      <c r="E138" s="85" t="s">
        <v>403</v>
      </c>
    </row>
    <row r="139" spans="2:5" x14ac:dyDescent="0.25">
      <c r="B139" s="83"/>
      <c r="C139" s="84"/>
      <c r="D139" s="84" t="s">
        <v>404</v>
      </c>
      <c r="E139" s="85" t="s">
        <v>405</v>
      </c>
    </row>
    <row r="140" spans="2:5" x14ac:dyDescent="0.25">
      <c r="B140" s="83"/>
      <c r="C140" s="84"/>
      <c r="D140" s="84" t="s">
        <v>406</v>
      </c>
      <c r="E140" s="85" t="s">
        <v>407</v>
      </c>
    </row>
    <row r="141" spans="2:5" x14ac:dyDescent="0.25">
      <c r="B141" s="83"/>
      <c r="C141" s="84"/>
      <c r="D141" s="84" t="s">
        <v>408</v>
      </c>
      <c r="E141" s="85" t="s">
        <v>409</v>
      </c>
    </row>
    <row r="142" spans="2:5" x14ac:dyDescent="0.25">
      <c r="B142" s="86"/>
      <c r="C142" s="87"/>
      <c r="D142" s="87" t="s">
        <v>410</v>
      </c>
      <c r="E142" s="88" t="s">
        <v>411</v>
      </c>
    </row>
    <row r="143" spans="2:5" x14ac:dyDescent="0.25">
      <c r="B143" s="143" t="s">
        <v>138</v>
      </c>
      <c r="C143" s="144"/>
      <c r="D143" s="144" t="s">
        <v>412</v>
      </c>
      <c r="E143" s="145" t="s">
        <v>413</v>
      </c>
    </row>
  </sheetData>
  <sheetProtection algorithmName="SHA-512" hashValue="klVDgWp/4Z6mzcKadNffbcS0lPBuu7bZ/uQtY75G9sBvMEOK7J6astrKhGq4y00g9esTqGlHCJmoRlA0tX6Zng==" saltValue="gJ7EhB1oIWcN2y/43+0PKA==" spinCount="100000" sheet="1" objects="1" scenarios="1" selectLockedCells="1"/>
  <dataConsolidate/>
  <customSheetViews>
    <customSheetView guid="{4D24CB44-565A-497D-A318-9445BC45EB03}" showGridLines="0" showRowCol="0" hiddenColumns="1">
      <pageMargins left="0" right="0" top="0" bottom="0" header="0" footer="0"/>
    </customSheetView>
    <customSheetView guid="{46C67BC3-C245-4B43-BB25-878A3D208507}" showGridLines="0" showRowCol="0" hiddenColumns="1">
      <pageMargins left="0" right="0" top="0" bottom="0" header="0" footer="0"/>
    </customSheetView>
  </customSheetViews>
  <mergeCells count="1">
    <mergeCell ref="I2:L3"/>
  </mergeCells>
  <hyperlinks>
    <hyperlink ref="E52" r:id="rId1" display="CY-F@" xr:uid="{00000000-0004-0000-0300-000000000000}"/>
    <hyperlink ref="E53" r:id="rId2" display="CY-F@" xr:uid="{00000000-0004-0000-0300-000001000000}"/>
    <hyperlink ref="E54" r:id="rId3" display="CY-I@" xr:uid="{00000000-0004-0000-0300-000002000000}"/>
    <hyperlink ref="E55" r:id="rId4" display="CY-I@" xr:uid="{00000000-0004-0000-0300-000003000000}"/>
    <hyperlink ref="E56" r:id="rId5" display="CY-I@" xr:uid="{00000000-0004-0000-0300-000004000000}"/>
    <hyperlink ref="E57" r:id="rId6" display="CY-A@" xr:uid="{00000000-0004-0000-0300-000005000000}"/>
    <hyperlink ref="E58" r:id="rId7" display="CY-A@" xr:uid="{00000000-0004-0000-0300-000006000000}"/>
    <hyperlink ref="E59" r:id="rId8" display="CY-A@" xr:uid="{00000000-0004-0000-0300-000007000000}"/>
    <hyperlink ref="E60" r:id="rId9" display="EMP-F@" xr:uid="{00000000-0004-0000-0300-000008000000}"/>
    <hyperlink ref="E61" r:id="rId10" display="EMP-F@" xr:uid="{00000000-0004-0000-0300-000009000000}"/>
    <hyperlink ref="E62" r:id="rId11" display="EMP-F@" xr:uid="{00000000-0004-0000-0300-00000A000000}"/>
    <hyperlink ref="E63" r:id="rId12" display="EMP-I@" xr:uid="{00000000-0004-0000-0300-00000B000000}"/>
    <hyperlink ref="E64" r:id="rId13" display="EMP-I@" xr:uid="{00000000-0004-0000-0300-00000C000000}"/>
    <hyperlink ref="E65" r:id="rId14" display="EMP-I@" xr:uid="{00000000-0004-0000-0300-00000D000000}"/>
    <hyperlink ref="E66" r:id="rId15" display="EMP-A@" xr:uid="{00000000-0004-0000-0300-00000E000000}"/>
    <hyperlink ref="E67" r:id="rId16" display="EMP-A@" xr:uid="{00000000-0004-0000-0300-00000F000000}"/>
    <hyperlink ref="E68" r:id="rId17" display="EMP-A@" xr:uid="{00000000-0004-0000-0300-000010000000}"/>
    <hyperlink ref="E69" r:id="rId18" display="CN-F@" xr:uid="{00000000-0004-0000-0300-000011000000}"/>
    <hyperlink ref="E70" r:id="rId19" display="CN-F@" xr:uid="{00000000-0004-0000-0300-000012000000}"/>
    <hyperlink ref="E71" r:id="rId20" display="CN-F@" xr:uid="{00000000-0004-0000-0300-000013000000}"/>
    <hyperlink ref="E72" r:id="rId21" display="CN-F@" xr:uid="{00000000-0004-0000-0300-000014000000}"/>
    <hyperlink ref="E73" r:id="rId22" display="CN-I@" xr:uid="{00000000-0004-0000-0300-000015000000}"/>
    <hyperlink ref="E74" r:id="rId23" display="CN-I@" xr:uid="{00000000-0004-0000-0300-000016000000}"/>
    <hyperlink ref="E75" r:id="rId24" display="CN-I@" xr:uid="{00000000-0004-0000-0300-000017000000}"/>
    <hyperlink ref="E76" r:id="rId25" display="CN-I@" xr:uid="{00000000-0004-0000-0300-000018000000}"/>
    <hyperlink ref="E77" r:id="rId26" display="CN-I@" xr:uid="{00000000-0004-0000-0300-000019000000}"/>
    <hyperlink ref="E78" r:id="rId27" display="CN-A@" xr:uid="{00000000-0004-0000-0300-00001A000000}"/>
    <hyperlink ref="E79" r:id="rId28" display="CN-A@" xr:uid="{00000000-0004-0000-0300-00001B000000}"/>
    <hyperlink ref="E80" r:id="rId29" display="CN-A@" xr:uid="{00000000-0004-0000-0300-00001C000000}"/>
    <hyperlink ref="E81" r:id="rId30" display="CN-A@" xr:uid="{00000000-0004-0000-0300-00001D000000}"/>
    <hyperlink ref="E82" r:id="rId31" display="REL-F@" xr:uid="{00000000-0004-0000-0300-00001E000000}"/>
    <hyperlink ref="E83" r:id="rId32" display="REL-F@" xr:uid="{00000000-0004-0000-0300-00001F000000}"/>
    <hyperlink ref="E84" r:id="rId33" display="REL-F@" xr:uid="{00000000-0004-0000-0300-000020000000}"/>
    <hyperlink ref="E85" r:id="rId34" display="REL-F@" xr:uid="{00000000-0004-0000-0300-000021000000}"/>
    <hyperlink ref="E86" r:id="rId35" display="REL-F@" xr:uid="{00000000-0004-0000-0300-000022000000}"/>
    <hyperlink ref="E87" r:id="rId36" display="REL-F@" xr:uid="{00000000-0004-0000-0300-000023000000}"/>
    <hyperlink ref="E88" r:id="rId37" display="REL-I@" xr:uid="{00000000-0004-0000-0300-000024000000}"/>
    <hyperlink ref="E89" r:id="rId38" display="REL-I@" xr:uid="{00000000-0004-0000-0300-000025000000}"/>
    <hyperlink ref="E90" r:id="rId39" display="REL-I@" xr:uid="{00000000-0004-0000-0300-000026000000}"/>
    <hyperlink ref="E91" r:id="rId40" display="REL-I@" xr:uid="{00000000-0004-0000-0300-000027000000}"/>
    <hyperlink ref="E92" r:id="rId41" display="REL-I@" xr:uid="{00000000-0004-0000-0300-000028000000}"/>
    <hyperlink ref="E93" r:id="rId42" display="REL-I@" xr:uid="{00000000-0004-0000-0300-000029000000}"/>
    <hyperlink ref="E94" r:id="rId43" display="REL-A@" xr:uid="{00000000-0004-0000-0300-00002A000000}"/>
    <hyperlink ref="E95" r:id="rId44" display="REL-A@" xr:uid="{00000000-0004-0000-0300-00002B000000}"/>
    <hyperlink ref="E96" r:id="rId45" display="REL-A@" xr:uid="{00000000-0004-0000-0300-00002C000000}"/>
    <hyperlink ref="E97" r:id="rId46" display="REL-A@" xr:uid="{00000000-0004-0000-0300-00002D000000}"/>
    <hyperlink ref="E98" r:id="rId47" display="REL-A@" xr:uid="{00000000-0004-0000-0300-00002E000000}"/>
    <hyperlink ref="E99" r:id="rId48" display="REL-A@" xr:uid="{00000000-0004-0000-0300-00002F000000}"/>
  </hyperlinks>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1922E8E2883F4DAF0C88D0A3952B49" ma:contentTypeVersion="19" ma:contentTypeDescription="Create a new document." ma:contentTypeScope="" ma:versionID="26ff545c0efada8c385b29184c1e20f2">
  <xsd:schema xmlns:xsd="http://www.w3.org/2001/XMLSchema" xmlns:xs="http://www.w3.org/2001/XMLSchema" xmlns:p="http://schemas.microsoft.com/office/2006/metadata/properties" xmlns:ns2="7703b2f9-9a7c-4150-99ba-d1bbc206b2e2" xmlns:ns3="bfe61af0-ea0b-4b98-aa4c-fa5dc9413dcf" targetNamespace="http://schemas.microsoft.com/office/2006/metadata/properties" ma:root="true" ma:fieldsID="be23bb16a1e7a468e60cff3baaf2a081" ns2:_="" ns3:_="">
    <xsd:import namespace="7703b2f9-9a7c-4150-99ba-d1bbc206b2e2"/>
    <xsd:import namespace="bfe61af0-ea0b-4b98-aa4c-fa5dc9413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Test"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03b2f9-9a7c-4150-99ba-d1bbc206b2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Test" ma:index="21" nillable="true" ma:displayName="Test" ma:format="DateTime" ma:internalName="Test">
      <xsd:simpleType>
        <xsd:restriction base="dms:DateTim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e20e570-3a27-4eff-9ea0-d3488a33fb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e61af0-ea0b-4b98-aa4c-fa5dc9413dc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c39f6374-a000-464a-ac6f-347e52d82206}" ma:internalName="TaxCatchAll" ma:showField="CatchAllData" ma:web="bfe61af0-ea0b-4b98-aa4c-fa5dc9413d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st xmlns="7703b2f9-9a7c-4150-99ba-d1bbc206b2e2" xsi:nil="true"/>
    <TaxCatchAll xmlns="bfe61af0-ea0b-4b98-aa4c-fa5dc9413dcf" xsi:nil="true"/>
    <lcf76f155ced4ddcb4097134ff3c332f xmlns="7703b2f9-9a7c-4150-99ba-d1bbc206b2e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DBD08C-954E-4F7A-8A09-E2872368A3E7}">
  <ds:schemaRefs>
    <ds:schemaRef ds:uri="http://schemas.microsoft.com/sharepoint/v3/contenttype/forms"/>
  </ds:schemaRefs>
</ds:datastoreItem>
</file>

<file path=customXml/itemProps2.xml><?xml version="1.0" encoding="utf-8"?>
<ds:datastoreItem xmlns:ds="http://schemas.openxmlformats.org/officeDocument/2006/customXml" ds:itemID="{CE025368-97DC-4077-A940-ED9CF3D32A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03b2f9-9a7c-4150-99ba-d1bbc206b2e2"/>
    <ds:schemaRef ds:uri="bfe61af0-ea0b-4b98-aa4c-fa5dc9413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AAF316-53B4-42ED-B452-35BA79A65F82}">
  <ds:schemaRefs>
    <ds:schemaRef ds:uri="http://schemas.microsoft.com/office/2006/metadata/properties"/>
    <ds:schemaRef ds:uri="http://schemas.microsoft.com/office/infopath/2007/PartnerControls"/>
    <ds:schemaRef ds:uri="7703b2f9-9a7c-4150-99ba-d1bbc206b2e2"/>
    <ds:schemaRef ds:uri="bfe61af0-ea0b-4b98-aa4c-fa5dc9413d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Instructions</vt:lpstr>
      <vt:lpstr>Participant Roster</vt:lpstr>
      <vt:lpstr>Club Attendance</vt:lpstr>
      <vt:lpstr>TOP Code Sheet</vt:lpstr>
      <vt:lpstr>BMS</vt:lpstr>
      <vt:lpstr>CWO</vt:lpstr>
      <vt:lpstr>FAC</vt:lpstr>
      <vt:lpstr>LAM</vt:lpstr>
      <vt:lpstr>Level</vt:lpstr>
      <vt:lpstr>Other</vt:lpstr>
    </vt:vector>
  </TitlesOfParts>
  <Manager/>
  <Company>University of Missouri-Columbia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Ressel, Kristi</dc:creator>
  <cp:keywords/>
  <dc:description/>
  <cp:lastModifiedBy>Aikins, Nana Adjoa</cp:lastModifiedBy>
  <cp:revision/>
  <dcterms:created xsi:type="dcterms:W3CDTF">2020-02-10T20:36:21Z</dcterms:created>
  <dcterms:modified xsi:type="dcterms:W3CDTF">2026-06-15T17:20:32Z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0x010100741922E8E2883F4DAF0C88D0A3952B49</vt:lpwstr>
  </property>
  <property fmtid="{D5CDD505-2E9C-101B-9397-08002B2CF9AE}" pid="3" name="MediaServiceImageTags">
    <vt:lpwstr/>
  </property>
</Properties>
</file>